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800" windowHeight="12330"/>
  </bookViews>
  <sheets>
    <sheet name="01012026" sheetId="1" r:id="rId1"/>
  </sheets>
  <definedNames>
    <definedName name="_xlnm.Print_Titles" localSheetId="0">'01012026'!$10:$11</definedName>
    <definedName name="_xlnm.Print_Area" localSheetId="0">'01012026'!$A$1:$F$68</definedName>
  </definedNames>
  <calcPr calcId="124519"/>
</workbook>
</file>

<file path=xl/calcChain.xml><?xml version="1.0" encoding="utf-8"?>
<calcChain xmlns="http://schemas.openxmlformats.org/spreadsheetml/2006/main">
  <c r="D54" i="1"/>
  <c r="C54"/>
  <c r="D58"/>
  <c r="D56"/>
  <c r="C56"/>
  <c r="E50"/>
  <c r="E51"/>
  <c r="D52"/>
  <c r="C52"/>
  <c r="E53"/>
  <c r="E43"/>
  <c r="E44"/>
  <c r="E45"/>
  <c r="C37"/>
  <c r="D25"/>
  <c r="C25"/>
  <c r="E16" l="1"/>
  <c r="D12" l="1"/>
  <c r="D31" s="1"/>
  <c r="C12"/>
  <c r="C31" s="1"/>
  <c r="E23"/>
  <c r="E13"/>
  <c r="E15"/>
  <c r="E18"/>
  <c r="E21"/>
  <c r="E22"/>
  <c r="E25"/>
  <c r="D66"/>
  <c r="C68"/>
  <c r="D42"/>
  <c r="C42"/>
  <c r="D46"/>
  <c r="C46"/>
  <c r="E26"/>
  <c r="E28"/>
  <c r="D37"/>
  <c r="E38"/>
  <c r="E39"/>
  <c r="E40"/>
  <c r="E41"/>
  <c r="E47"/>
  <c r="E48"/>
  <c r="E49"/>
  <c r="E52"/>
  <c r="E54"/>
  <c r="E55"/>
  <c r="E56"/>
  <c r="E57"/>
  <c r="E58"/>
  <c r="E59"/>
  <c r="D68"/>
  <c r="C60" l="1"/>
  <c r="E46"/>
  <c r="E42"/>
  <c r="E12"/>
  <c r="C66"/>
  <c r="E37"/>
  <c r="D60"/>
</calcChain>
</file>

<file path=xl/sharedStrings.xml><?xml version="1.0" encoding="utf-8"?>
<sst xmlns="http://schemas.openxmlformats.org/spreadsheetml/2006/main" count="144" uniqueCount="123">
  <si>
    <t>Наименование показателя</t>
  </si>
  <si>
    <t>3</t>
  </si>
  <si>
    <t xml:space="preserve">  </t>
  </si>
  <si>
    <t>5</t>
  </si>
  <si>
    <t>6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</si>
  <si>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</si>
  <si>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</si>
  <si>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</si>
  <si>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</si>
  <si>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Код расхода по бюджетной классификации</t>
  </si>
  <si>
    <t>ОБЩЕГОСУДАРСТВЕННЫЕ ВОПРОСЫ</t>
  </si>
  <si>
    <t>000 0100 0000000000 000 000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</si>
  <si>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</si>
  <si>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</si>
  <si>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000 0104 0000000000 000 000</t>
  </si>
  <si>
    <t>Резервные фонды</t>
  </si>
  <si>
    <t>000 0111 0000000000 000 000</t>
  </si>
  <si>
    <t>Другие общегосударственные вопросы</t>
  </si>
  <si>
    <t>000 0113 0000000000 000 000</t>
  </si>
  <si>
    <t>НАЦИОНАЛЬНАЯ ЭКОНОМИКА</t>
  </si>
  <si>
    <t>000 0400 0000000000 000 000</t>
  </si>
  <si>
    <t>Дорожное хозяйство (дорожные фонды)</t>
  </si>
  <si>
    <t>000 0409 0000000000 000 000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</si>
  <si>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</si>
  <si>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</si>
  <si>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</si>
  <si>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</si>
  <si>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Коммунальное хозяйство</t>
  </si>
  <si>
    <t>000 0502 0000000000 000 000</t>
  </si>
  <si>
    <t>Благоустройство</t>
  </si>
  <si>
    <t>000 0503 0000000000 000 000</t>
  </si>
  <si>
    <t>ОБРАЗОВАНИЕ</t>
  </si>
  <si>
    <t>000 0700 0000000000 000 000</t>
  </si>
  <si>
    <t>Молодежная политика</t>
  </si>
  <si>
    <t>000 0707 0000000000 000 000</t>
  </si>
  <si>
    <t>КУЛЬТУРА, КИНЕМАТОГРАФИЯ</t>
  </si>
  <si>
    <t>000 0800 0000000000 000 000</t>
  </si>
  <si>
    <t>Культура</t>
  </si>
  <si>
    <t>000 0801 0000000000 000 000</t>
  </si>
  <si>
    <t>СОЦИАЛЬНАЯ ПОЛИТИКА</t>
  </si>
  <si>
    <t>000 1000 0000000000 000 000</t>
  </si>
  <si>
    <t>Социальное обеспечение населения</t>
  </si>
  <si>
    <t>000 1003 0000000000 000 000</t>
  </si>
  <si>
    <t>МЕЖБЮДЖЕТНЫЕ ТРАНСФЕРТЫ ОБЩЕГО ХАРАКТЕРА БЮДЖЕТАМ БЮДЖЕТНОЙ СИСТЕМЫ РОССИЙСКОЙ ФЕДЕРАЦИИ</t>
  </si>
  <si>
    <t>000 1400 0000000000 000 000</t>
  </si>
  <si>
    <t>Прочие межбюджетные трансферты общего характера</t>
  </si>
  <si>
    <t>000 1403 0000000000 000 000</t>
  </si>
  <si>
    <t>Код дохода по бюджетной классификации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</si>
  <si>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</si>
  <si>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</si>
  <si>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</si>
  <si>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</si>
  <si>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НАЛОГИ НА СОВОКУПНЫЙ ДОХОД</t>
  </si>
  <si>
    <t>000 105 00000 00 0000 000</t>
  </si>
  <si>
    <t>ГОСУДАРСТВЕННАЯ ПОШЛИНА</t>
  </si>
  <si>
    <t>000 108 00000 00 0000 000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</si>
  <si>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</si>
  <si>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</si>
  <si>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 ОТ ОКАЗАНИЯ ПЛАТНЫХ УСЛУГ И КОМПЕНСАЦИИ ЗАТРАТ ГОСУДАРСТВА</t>
  </si>
  <si>
    <t>000 113 00000 00 0000 000</t>
  </si>
  <si>
    <t>ДОХОДЫ ОТ ПРОДАЖИ МАТЕРИАЛЬНЫХ И НЕМАТЕРИАЛЬНЫХ АКТИВОВ</t>
  </si>
  <si>
    <t>000 114 00000 00 0000 000</t>
  </si>
  <si>
    <t>ШТРАФЫ, САНКЦИИ, ВОЗМЕЩЕНИЕ УЩЕРБА</t>
  </si>
  <si>
    <t>000 116 00000 00 0000 000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</si>
  <si>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</si>
  <si>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</si>
  <si>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</si>
  <si>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</si>
  <si>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</si>
  <si>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</si>
  <si>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причины отклонений от планового процента исполнения</t>
  </si>
  <si>
    <t>2</t>
  </si>
  <si>
    <t>4</t>
  </si>
  <si>
    <t>Приложение № 1</t>
  </si>
  <si>
    <t xml:space="preserve">к постановлению Исполнительного комитета </t>
  </si>
  <si>
    <t>Единица измерения: тыс. руб.</t>
  </si>
  <si>
    <t xml:space="preserve">Периодичность: квартальная </t>
  </si>
  <si>
    <t xml:space="preserve">2. Расходы </t>
  </si>
  <si>
    <t>ИТОГО:</t>
  </si>
  <si>
    <t>заявительный характер выплаты пособий и компенсаций</t>
  </si>
  <si>
    <t xml:space="preserve">3. Источники финансирования дефицита бюджета </t>
  </si>
  <si>
    <t xml:space="preserve">процент исполнения, % </t>
  </si>
  <si>
    <t>1</t>
  </si>
  <si>
    <t>1. Доходы</t>
  </si>
  <si>
    <t>НАЛОГИ НА ИМУЩЕСТВО</t>
  </si>
  <si>
    <t>000 106 00000 00 0000 000</t>
  </si>
  <si>
    <t>БЕЗВОЗМЕЗДНЫЕ ПОСТУПЛЕНИЯ ОТ НЕГОСУДАРСТВЕННЫХ ОРГАНИЗАЦИЙ</t>
  </si>
  <si>
    <t>000 204 00000 00 0000 000</t>
  </si>
  <si>
    <t>заявительный характер оплаты</t>
  </si>
  <si>
    <t>Чистопольского муниципального</t>
  </si>
  <si>
    <t>района Республики Татарстан</t>
  </si>
  <si>
    <t xml:space="preserve">муниципального образования "Город Чистополь" </t>
  </si>
  <si>
    <t>ПРОЧИЕ НЕНАЛОГОВЫЕ ДОХОДЫ</t>
  </si>
  <si>
    <t>000 117 00000 00 0000 000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</si>
  <si>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</si>
  <si>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</si>
  <si>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Утвержденные бюджетные назначения на 2025 год</t>
  </si>
  <si>
    <t>НАЛОГИ, СБОРЫ И РЕГУЛЯРНЫЕ ПЛАТЕЖИ ЗА ПОЛЬЗОВАНИЕ ПРИРОДНЫМИ РЕСУРСАМИ</t>
  </si>
  <si>
    <t>000 107 00000 00 0000 000</t>
  </si>
  <si>
    <t>ПЛАТЕЖИ ПРИ ПОЛЬЗОВАНИИ ПРИРОДНЫМИ РЕСУРСАМИ</t>
  </si>
  <si>
    <t>000 112 00000 00 0000 000</t>
  </si>
  <si>
    <t>БЕЗВОЗМЕЗДНЫЕ ПОСТУПЛЕНИЯ ОТ ГОСУДАРСТВЕННЫХ (МУНИЦИПАЛЬНЫХ) ОРГАНИЗАЦИЙ</t>
  </si>
  <si>
    <t>000 203 00000 00 0000 000</t>
  </si>
  <si>
    <t>Сельское хозяйство и рыболовство</t>
  </si>
  <si>
    <t>000 0405 0000000000 000 000</t>
  </si>
  <si>
    <t>Другие вопросы в области национальной экономики</t>
  </si>
  <si>
    <t>000 0412 0000000000 000 000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</si>
  <si>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</si>
  <si>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</si>
  <si>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</si>
  <si>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</si>
  <si>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</si>
  <si>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оплата работ "по факту" на основании актов выполненных работ</t>
  </si>
  <si>
    <t>ИТОГО</t>
  </si>
  <si>
    <t>неравномерные платежи</t>
  </si>
  <si>
    <t>Отчет об исполнении бюджета муниципального образования "Город Чистополь" Чистопольского муниципального района Республики Татарстан по состоянию на 1 января  2026 года</t>
  </si>
  <si>
    <t>Исполнено на 01.01.2026 г</t>
  </si>
  <si>
    <t>процент исполнения, % (95% норма )</t>
  </si>
  <si>
    <t>процент исполнения, % (100% норма )</t>
  </si>
  <si>
    <t>НАЛОГИ НА ТОВАРЫ (РАБОТЫ, УСЛУГИ), РЕАЛИЗУЕМЫЕ НА ТЕРРИТОРИИ РОССИЙСКОЙ ФЕДЕРАЦИИ</t>
  </si>
  <si>
    <t>000 103 00000 00 0000 000</t>
  </si>
  <si>
    <t>неравномерные авансовые платежи</t>
  </si>
  <si>
    <t>из за возвратов ранее уплаченных сумм в 2024г.         ( земельный налог)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</si>
</sst>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7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9"/>
      <name val="Tahoma"/>
      <family val="2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8">
    <xf numFmtId="0" fontId="0" fillId="0" borderId="0"/>
    <xf numFmtId="0" fontId="6" fillId="7" borderId="0"/>
    <xf numFmtId="0" fontId="6" fillId="7" borderId="0"/>
    <xf numFmtId="0" fontId="6" fillId="7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6" borderId="0"/>
    <xf numFmtId="0" fontId="6" fillId="6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12" borderId="0"/>
    <xf numFmtId="0" fontId="6" fillId="12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7" fillId="4" borderId="1"/>
    <xf numFmtId="0" fontId="7" fillId="4" borderId="1"/>
    <xf numFmtId="0" fontId="7" fillId="4" borderId="1"/>
    <xf numFmtId="0" fontId="7" fillId="4" borderId="1"/>
    <xf numFmtId="0" fontId="8" fillId="15" borderId="2"/>
    <xf numFmtId="0" fontId="8" fillId="15" borderId="2"/>
    <xf numFmtId="0" fontId="8" fillId="15" borderId="2"/>
    <xf numFmtId="0" fontId="8" fillId="15" borderId="2"/>
    <xf numFmtId="0" fontId="9" fillId="15" borderId="1"/>
    <xf numFmtId="0" fontId="9" fillId="15" borderId="1"/>
    <xf numFmtId="0" fontId="9" fillId="15" borderId="1"/>
    <xf numFmtId="0" fontId="9" fillId="15" borderId="1"/>
    <xf numFmtId="0" fontId="10" fillId="0" borderId="3"/>
    <xf numFmtId="0" fontId="11" fillId="0" borderId="4"/>
    <xf numFmtId="0" fontId="11" fillId="0" borderId="4"/>
    <xf numFmtId="0" fontId="11" fillId="0" borderId="4"/>
    <xf numFmtId="0" fontId="11" fillId="0" borderId="4"/>
    <xf numFmtId="0" fontId="12" fillId="0" borderId="5"/>
    <xf numFmtId="0" fontId="12" fillId="0" borderId="0"/>
    <xf numFmtId="0" fontId="13" fillId="0" borderId="6"/>
    <xf numFmtId="0" fontId="13" fillId="0" borderId="6"/>
    <xf numFmtId="0" fontId="13" fillId="0" borderId="6"/>
    <xf numFmtId="0" fontId="13" fillId="0" borderId="6"/>
    <xf numFmtId="0" fontId="14" fillId="16" borderId="7"/>
    <xf numFmtId="0" fontId="14" fillId="16" borderId="7"/>
    <xf numFmtId="0" fontId="14" fillId="16" borderId="7"/>
    <xf numFmtId="0" fontId="14" fillId="16" borderId="7"/>
    <xf numFmtId="0" fontId="15" fillId="0" borderId="0"/>
    <xf numFmtId="0" fontId="16" fillId="17" borderId="0"/>
    <xf numFmtId="0" fontId="16" fillId="17" borderId="0"/>
    <xf numFmtId="0" fontId="16" fillId="17" borderId="0"/>
    <xf numFmtId="0" fontId="16" fillId="17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7" fillId="2" borderId="0"/>
    <xf numFmtId="0" fontId="17" fillId="2" borderId="0"/>
    <xf numFmtId="0" fontId="17" fillId="2" borderId="0"/>
    <xf numFmtId="0" fontId="17" fillId="2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18" borderId="8"/>
    <xf numFmtId="0" fontId="1" fillId="18" borderId="8"/>
    <xf numFmtId="0" fontId="1" fillId="18" borderId="8"/>
    <xf numFmtId="0" fontId="1" fillId="18" borderId="8"/>
    <xf numFmtId="0" fontId="19" fillId="0" borderId="9"/>
    <xf numFmtId="0" fontId="19" fillId="0" borderId="9"/>
    <xf numFmtId="0" fontId="19" fillId="0" borderId="9"/>
    <xf numFmtId="0" fontId="19" fillId="0" borderId="9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3" borderId="0"/>
    <xf numFmtId="0" fontId="21" fillId="3" borderId="0"/>
    <xf numFmtId="0" fontId="21" fillId="3" borderId="0"/>
    <xf numFmtId="0" fontId="21" fillId="3" borderId="0"/>
  </cellStyleXfs>
  <cellXfs count="61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3" fillId="0" borderId="0" xfId="0" applyNumberFormat="1" applyFont="1" applyFill="1" applyBorder="1" applyAlignment="1" applyProtection="1">
      <alignment horizontal="center"/>
    </xf>
    <xf numFmtId="4" fontId="2" fillId="0" borderId="11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12" xfId="0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Border="1" applyProtection="1"/>
    <xf numFmtId="49" fontId="25" fillId="0" borderId="10" xfId="0" applyNumberFormat="1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Protection="1"/>
    <xf numFmtId="165" fontId="2" fillId="0" borderId="11" xfId="0" applyNumberFormat="1" applyFont="1" applyFill="1" applyBorder="1" applyAlignment="1" applyProtection="1">
      <alignment horizontal="right"/>
    </xf>
    <xf numFmtId="0" fontId="25" fillId="0" borderId="14" xfId="0" applyNumberFormat="1" applyFont="1" applyFill="1" applyBorder="1" applyAlignment="1" applyProtection="1">
      <alignment horizontal="lef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" fontId="25" fillId="0" borderId="11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left"/>
    </xf>
    <xf numFmtId="49" fontId="2" fillId="0" borderId="15" xfId="0" applyNumberFormat="1" applyFont="1" applyFill="1" applyBorder="1" applyAlignment="1" applyProtection="1">
      <alignment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Protection="1"/>
    <xf numFmtId="4" fontId="25" fillId="0" borderId="11" xfId="0" applyNumberFormat="1" applyFont="1" applyFill="1" applyBorder="1" applyAlignment="1" applyProtection="1">
      <alignment horizontal="center"/>
    </xf>
    <xf numFmtId="49" fontId="25" fillId="0" borderId="10" xfId="0" applyNumberFormat="1" applyFont="1" applyBorder="1" applyAlignment="1">
      <alignment horizontal="center" vertical="center" wrapText="1" shrinkToFi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2" fontId="25" fillId="0" borderId="11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center" vertical="center" wrapText="1"/>
    </xf>
    <xf numFmtId="2" fontId="25" fillId="0" borderId="10" xfId="0" applyNumberFormat="1" applyFont="1" applyFill="1" applyBorder="1" applyAlignment="1" applyProtection="1">
      <alignment horizontal="right"/>
    </xf>
    <xf numFmtId="2" fontId="2" fillId="0" borderId="10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left" vertical="top" wrapText="1"/>
    </xf>
    <xf numFmtId="4" fontId="25" fillId="0" borderId="11" xfId="0" applyNumberFormat="1" applyFont="1" applyFill="1" applyBorder="1" applyAlignment="1" applyProtection="1">
      <alignment horizontal="right" wrapText="1"/>
    </xf>
    <xf numFmtId="165" fontId="25" fillId="0" borderId="17" xfId="0" applyNumberFormat="1" applyFont="1" applyFill="1" applyBorder="1" applyAlignment="1" applyProtection="1">
      <alignment horizontal="right"/>
    </xf>
    <xf numFmtId="4" fontId="25" fillId="0" borderId="17" xfId="0" applyNumberFormat="1" applyFont="1" applyFill="1" applyBorder="1" applyAlignment="1" applyProtection="1">
      <alignment horizontal="right"/>
    </xf>
    <xf numFmtId="165" fontId="25" fillId="0" borderId="11" xfId="0" applyNumberFormat="1" applyFont="1" applyFill="1" applyBorder="1" applyAlignment="1" applyProtection="1">
      <alignment horizontal="right"/>
    </xf>
    <xf numFmtId="4" fontId="26" fillId="0" borderId="11" xfId="0" applyNumberFormat="1" applyFont="1" applyFill="1" applyBorder="1" applyAlignment="1" applyProtection="1">
      <alignment horizontal="right" wrapText="1"/>
    </xf>
    <xf numFmtId="2" fontId="26" fillId="0" borderId="10" xfId="0" applyNumberFormat="1" applyFont="1" applyFill="1" applyBorder="1" applyProtection="1"/>
    <xf numFmtId="49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/>
    </xf>
    <xf numFmtId="4" fontId="2" fillId="0" borderId="10" xfId="0" applyNumberFormat="1" applyFont="1" applyFill="1" applyBorder="1" applyAlignment="1" applyProtection="1">
      <alignment horizontal="right"/>
    </xf>
    <xf numFmtId="4" fontId="2" fillId="0" borderId="18" xfId="0" applyNumberFormat="1" applyFont="1" applyFill="1" applyBorder="1" applyAlignment="1" applyProtection="1">
      <alignment horizontal="right" vertical="center"/>
    </xf>
    <xf numFmtId="0" fontId="25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right"/>
    </xf>
    <xf numFmtId="164" fontId="26" fillId="0" borderId="11" xfId="0" applyNumberFormat="1" applyFont="1" applyFill="1" applyBorder="1" applyAlignment="1" applyProtection="1">
      <alignment horizontal="right"/>
    </xf>
    <xf numFmtId="2" fontId="25" fillId="0" borderId="10" xfId="0" applyNumberFormat="1" applyFont="1" applyFill="1" applyBorder="1" applyProtection="1"/>
    <xf numFmtId="49" fontId="26" fillId="0" borderId="10" xfId="0" applyNumberFormat="1" applyFont="1" applyFill="1" applyBorder="1" applyAlignment="1" applyProtection="1">
      <alignment horizontal="center" vertical="center" wrapText="1"/>
    </xf>
    <xf numFmtId="4" fontId="26" fillId="0" borderId="11" xfId="0" applyNumberFormat="1" applyFont="1" applyFill="1" applyBorder="1" applyAlignment="1" applyProtection="1">
      <alignment horizontal="right"/>
    </xf>
    <xf numFmtId="4" fontId="26" fillId="0" borderId="11" xfId="0" applyNumberFormat="1" applyFont="1" applyFill="1" applyBorder="1" applyAlignment="1" applyProtection="1">
      <alignment horizontal="left" wrapText="1"/>
    </xf>
    <xf numFmtId="4" fontId="26" fillId="0" borderId="11" xfId="0" applyNumberFormat="1" applyFont="1" applyFill="1" applyBorder="1" applyAlignment="1" applyProtection="1">
      <alignment horizontal="left"/>
    </xf>
    <xf numFmtId="4" fontId="2" fillId="0" borderId="11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center"/>
    </xf>
    <xf numFmtId="49" fontId="24" fillId="0" borderId="0" xfId="0" applyNumberFormat="1" applyFont="1" applyFill="1" applyBorder="1" applyAlignment="1" applyProtection="1">
      <alignment horizontal="center" wrapText="1"/>
    </xf>
    <xf numFmtId="49" fontId="25" fillId="0" borderId="13" xfId="0" applyNumberFormat="1" applyFont="1" applyFill="1" applyBorder="1" applyAlignment="1" applyProtection="1">
      <alignment horizontal="center"/>
    </xf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"/>
  <sheetViews>
    <sheetView showGridLines="0" tabSelected="1" topLeftCell="A46" workbookViewId="0">
      <selection activeCell="F72" sqref="F72"/>
    </sheetView>
  </sheetViews>
  <sheetFormatPr defaultColWidth="9.140625" defaultRowHeight="12.75"/>
  <cols>
    <col min="1" max="1" width="40.7109375" style="2" customWidth="1"/>
    <col min="2" max="2" width="23.28515625" style="2" customWidth="1"/>
    <col min="3" max="3" width="13.28515625" style="2" customWidth="1"/>
    <col min="4" max="5" width="14.7109375" style="2" customWidth="1"/>
    <col min="6" max="6" width="39.85546875" style="2" customWidth="1"/>
    <col min="7" max="7" width="10.5703125" style="2" bestFit="1" customWidth="1"/>
    <col min="8" max="16384" width="9.140625" style="2"/>
  </cols>
  <sheetData>
    <row r="1" spans="1:7" s="11" customFormat="1">
      <c r="F1" s="13" t="s">
        <v>73</v>
      </c>
    </row>
    <row r="2" spans="1:7" s="11" customFormat="1">
      <c r="F2" s="13" t="s">
        <v>74</v>
      </c>
    </row>
    <row r="3" spans="1:7" s="11" customFormat="1">
      <c r="F3" s="13" t="s">
        <v>91</v>
      </c>
    </row>
    <row r="4" spans="1:7" s="11" customFormat="1">
      <c r="F4" s="13" t="s">
        <v>89</v>
      </c>
    </row>
    <row r="5" spans="1:7" s="11" customFormat="1">
      <c r="F5" s="13" t="s">
        <v>90</v>
      </c>
    </row>
    <row r="6" spans="1:7" s="11" customFormat="1" ht="38.450000000000003" customHeight="1">
      <c r="A6" s="59" t="s">
        <v>115</v>
      </c>
      <c r="B6" s="59"/>
      <c r="C6" s="59"/>
      <c r="D6" s="59"/>
      <c r="E6" s="59"/>
      <c r="F6" s="59"/>
    </row>
    <row r="7" spans="1:7">
      <c r="A7" s="4" t="s">
        <v>76</v>
      </c>
      <c r="B7" s="3"/>
      <c r="C7" s="3"/>
      <c r="D7" s="3"/>
    </row>
    <row r="8" spans="1:7" ht="12" customHeight="1">
      <c r="A8" s="4" t="s">
        <v>75</v>
      </c>
      <c r="C8" s="5"/>
    </row>
    <row r="9" spans="1:7" s="11" customFormat="1" ht="12" customHeight="1">
      <c r="A9" s="60" t="s">
        <v>83</v>
      </c>
      <c r="B9" s="60"/>
      <c r="C9" s="60"/>
      <c r="D9" s="60"/>
      <c r="E9" s="60"/>
      <c r="F9" s="60"/>
    </row>
    <row r="10" spans="1:7" ht="52.5">
      <c r="A10" s="24" t="s">
        <v>0</v>
      </c>
      <c r="B10" s="25" t="s">
        <v>47</v>
      </c>
      <c r="C10" s="31" t="s">
        <v>96</v>
      </c>
      <c r="D10" s="31" t="s">
        <v>116</v>
      </c>
      <c r="E10" s="27" t="s">
        <v>118</v>
      </c>
      <c r="F10" s="27" t="s">
        <v>70</v>
      </c>
    </row>
    <row r="11" spans="1:7">
      <c r="A11" s="9">
        <v>1</v>
      </c>
      <c r="B11" s="1" t="s">
        <v>71</v>
      </c>
      <c r="C11" s="1" t="s">
        <v>1</v>
      </c>
      <c r="D11" s="1" t="s">
        <v>72</v>
      </c>
      <c r="E11" s="1" t="s">
        <v>3</v>
      </c>
      <c r="F11" s="1" t="s">
        <v>4</v>
      </c>
    </row>
    <row r="12" spans="1:7" ht="21">
      <c r="A12" s="18" t="s">
        <v>48</v>
      </c>
      <c r="B12" s="19" t="s">
        <v>49</v>
      </c>
      <c r="C12" s="39">
        <f>SUM(C13:C24)</f>
        <v>261812.34999999998</v>
      </c>
      <c r="D12" s="39">
        <f>SUM(D13:D24)</f>
        <v>271443.93524000002</v>
      </c>
      <c r="E12" s="40">
        <f>D12/C12*100</f>
        <v>103.67881241660297</v>
      </c>
      <c r="F12" s="41"/>
    </row>
    <row r="13" spans="1:7">
      <c r="A13" s="45" t="s">
        <v>50</v>
      </c>
      <c r="B13" s="46" t="s">
        <v>51</v>
      </c>
      <c r="C13" s="6">
        <v>165650</v>
      </c>
      <c r="D13" s="47">
        <v>182720.34</v>
      </c>
      <c r="E13" s="17">
        <f t="shared" ref="E13:E28" si="0">D13/C13*100</f>
        <v>110.30506489586477</v>
      </c>
      <c r="F13" s="22"/>
      <c r="G13" s="11"/>
    </row>
    <row r="14" spans="1:7" ht="31.5">
      <c r="A14" s="45" t="s">
        <v>119</v>
      </c>
      <c r="B14" s="46" t="s">
        <v>120</v>
      </c>
      <c r="C14" s="6">
        <v>0</v>
      </c>
      <c r="D14" s="47">
        <v>0</v>
      </c>
      <c r="E14" s="17">
        <v>0</v>
      </c>
      <c r="F14" s="6"/>
    </row>
    <row r="15" spans="1:7">
      <c r="A15" s="45" t="s">
        <v>52</v>
      </c>
      <c r="B15" s="46" t="s">
        <v>53</v>
      </c>
      <c r="C15" s="6">
        <v>1265.5</v>
      </c>
      <c r="D15" s="47">
        <v>745.68</v>
      </c>
      <c r="E15" s="17">
        <f t="shared" si="0"/>
        <v>58.923745555116547</v>
      </c>
      <c r="F15" s="38" t="s">
        <v>121</v>
      </c>
    </row>
    <row r="16" spans="1:7" s="11" customFormat="1" ht="21">
      <c r="A16" s="45" t="s">
        <v>84</v>
      </c>
      <c r="B16" s="46" t="s">
        <v>85</v>
      </c>
      <c r="C16" s="6">
        <v>74831</v>
      </c>
      <c r="D16" s="47">
        <v>58281.23</v>
      </c>
      <c r="E16" s="17">
        <f t="shared" si="0"/>
        <v>77.883804840240018</v>
      </c>
      <c r="F16" s="57" t="s">
        <v>122</v>
      </c>
    </row>
    <row r="17" spans="1:7" ht="12" customHeight="1">
      <c r="A17" s="45" t="s">
        <v>97</v>
      </c>
      <c r="B17" s="46" t="s">
        <v>98</v>
      </c>
      <c r="C17" s="6">
        <v>0</v>
      </c>
      <c r="D17" s="47">
        <v>0</v>
      </c>
      <c r="E17" s="17">
        <v>0</v>
      </c>
      <c r="F17" s="22" t="s">
        <v>88</v>
      </c>
    </row>
    <row r="18" spans="1:7" ht="35.450000000000003" customHeight="1">
      <c r="A18" s="45" t="s">
        <v>54</v>
      </c>
      <c r="B18" s="46" t="s">
        <v>55</v>
      </c>
      <c r="C18" s="6">
        <v>1</v>
      </c>
      <c r="D18" s="47">
        <v>0</v>
      </c>
      <c r="E18" s="17">
        <f t="shared" si="0"/>
        <v>0</v>
      </c>
      <c r="F18" s="22" t="s">
        <v>114</v>
      </c>
    </row>
    <row r="19" spans="1:7" s="11" customFormat="1" ht="35.450000000000003" customHeight="1">
      <c r="A19" s="45" t="s">
        <v>56</v>
      </c>
      <c r="B19" s="46" t="s">
        <v>57</v>
      </c>
      <c r="C19" s="6">
        <v>15515.8</v>
      </c>
      <c r="D19" s="47">
        <v>18705.229739999999</v>
      </c>
      <c r="E19" s="17">
        <v>0</v>
      </c>
      <c r="F19" s="6"/>
    </row>
    <row r="20" spans="1:7" ht="23.45" customHeight="1">
      <c r="A20" s="45" t="s">
        <v>99</v>
      </c>
      <c r="B20" s="46" t="s">
        <v>100</v>
      </c>
      <c r="C20" s="6">
        <v>0</v>
      </c>
      <c r="D20" s="47">
        <v>0</v>
      </c>
      <c r="E20" s="17">
        <v>0</v>
      </c>
      <c r="F20" s="22"/>
    </row>
    <row r="21" spans="1:7" ht="21">
      <c r="A21" s="45" t="s">
        <v>58</v>
      </c>
      <c r="B21" s="46" t="s">
        <v>59</v>
      </c>
      <c r="C21" s="6">
        <v>1047.05</v>
      </c>
      <c r="D21" s="47">
        <v>2262.86</v>
      </c>
      <c r="E21" s="17">
        <f t="shared" si="0"/>
        <v>216.11766391289814</v>
      </c>
      <c r="F21" s="6"/>
    </row>
    <row r="22" spans="1:7" s="11" customFormat="1" ht="21">
      <c r="A22" s="45" t="s">
        <v>60</v>
      </c>
      <c r="B22" s="46" t="s">
        <v>61</v>
      </c>
      <c r="C22" s="6">
        <v>2502</v>
      </c>
      <c r="D22" s="47">
        <v>7296.0644900000007</v>
      </c>
      <c r="E22" s="17">
        <f t="shared" si="0"/>
        <v>291.60929216626698</v>
      </c>
      <c r="F22" s="22"/>
    </row>
    <row r="23" spans="1:7" s="11" customFormat="1">
      <c r="A23" s="45" t="s">
        <v>62</v>
      </c>
      <c r="B23" s="46" t="s">
        <v>63</v>
      </c>
      <c r="C23" s="6">
        <v>1000</v>
      </c>
      <c r="D23" s="47">
        <v>1432.5310099999999</v>
      </c>
      <c r="E23" s="17">
        <f t="shared" si="0"/>
        <v>143.25310099999999</v>
      </c>
      <c r="F23" s="22"/>
    </row>
    <row r="24" spans="1:7" s="11" customFormat="1">
      <c r="A24" s="45" t="s">
        <v>92</v>
      </c>
      <c r="B24" s="46" t="s">
        <v>93</v>
      </c>
      <c r="C24" s="6">
        <v>0</v>
      </c>
      <c r="D24" s="47">
        <v>0</v>
      </c>
      <c r="E24" s="17">
        <v>0</v>
      </c>
      <c r="F24" s="22"/>
    </row>
    <row r="25" spans="1:7" s="11" customFormat="1" ht="21">
      <c r="A25" s="18" t="s">
        <v>64</v>
      </c>
      <c r="B25" s="19" t="s">
        <v>65</v>
      </c>
      <c r="C25" s="39">
        <f>SUM(C26:C30)</f>
        <v>158206.24904000002</v>
      </c>
      <c r="D25" s="39">
        <f>SUM(D26:D30)</f>
        <v>153605.99059</v>
      </c>
      <c r="E25" s="42">
        <f t="shared" si="0"/>
        <v>97.092239732681534</v>
      </c>
      <c r="F25" s="20"/>
    </row>
    <row r="26" spans="1:7" ht="31.5">
      <c r="A26" s="45" t="s">
        <v>66</v>
      </c>
      <c r="B26" s="46" t="s">
        <v>67</v>
      </c>
      <c r="C26" s="6">
        <v>104874.55304000001</v>
      </c>
      <c r="D26" s="47">
        <v>100274.24381</v>
      </c>
      <c r="E26" s="17">
        <f t="shared" si="0"/>
        <v>95.613512433044249</v>
      </c>
      <c r="F26" s="6"/>
      <c r="G26" s="11"/>
    </row>
    <row r="27" spans="1:7" ht="34.5" customHeight="1">
      <c r="A27" s="45" t="s">
        <v>101</v>
      </c>
      <c r="B27" s="46" t="s">
        <v>102</v>
      </c>
      <c r="C27" s="6">
        <v>0</v>
      </c>
      <c r="D27" s="47">
        <v>5.0779999999999999E-2</v>
      </c>
      <c r="E27" s="17">
        <v>0</v>
      </c>
      <c r="F27" s="6"/>
    </row>
    <row r="28" spans="1:7" s="11" customFormat="1" ht="30" customHeight="1">
      <c r="A28" s="45" t="s">
        <v>86</v>
      </c>
      <c r="B28" s="46" t="s">
        <v>87</v>
      </c>
      <c r="C28" s="6">
        <v>250</v>
      </c>
      <c r="D28" s="47">
        <v>250</v>
      </c>
      <c r="E28" s="17">
        <f t="shared" si="0"/>
        <v>100</v>
      </c>
      <c r="F28" s="6"/>
    </row>
    <row r="29" spans="1:7" ht="52.5">
      <c r="A29" s="45" t="s">
        <v>94</v>
      </c>
      <c r="B29" s="46" t="s">
        <v>95</v>
      </c>
      <c r="C29" s="6">
        <v>53081.696000000004</v>
      </c>
      <c r="D29" s="47">
        <v>53081.696000000004</v>
      </c>
      <c r="E29" s="17">
        <v>0</v>
      </c>
      <c r="F29" s="6"/>
    </row>
    <row r="30" spans="1:7" s="11" customFormat="1" ht="31.5">
      <c r="A30" s="45" t="s">
        <v>68</v>
      </c>
      <c r="B30" s="46" t="s">
        <v>69</v>
      </c>
      <c r="C30" s="6">
        <v>0</v>
      </c>
      <c r="D30" s="47">
        <v>0</v>
      </c>
      <c r="E30" s="17">
        <v>0</v>
      </c>
      <c r="F30" s="15"/>
    </row>
    <row r="31" spans="1:7" s="11" customFormat="1">
      <c r="A31" s="27" t="s">
        <v>113</v>
      </c>
      <c r="B31" s="14" t="s">
        <v>5</v>
      </c>
      <c r="C31" s="36">
        <f>C12+C25</f>
        <v>420018.59904</v>
      </c>
      <c r="D31" s="36">
        <f>D12+D25</f>
        <v>425049.92583000002</v>
      </c>
      <c r="E31" s="37"/>
      <c r="F31" s="15"/>
    </row>
    <row r="33" spans="1:7" ht="12.75" customHeight="1">
      <c r="A33" s="58" t="s">
        <v>77</v>
      </c>
      <c r="B33" s="58"/>
      <c r="C33" s="58"/>
      <c r="D33" s="58"/>
      <c r="E33" s="58"/>
      <c r="F33" s="58"/>
    </row>
    <row r="35" spans="1:7" ht="51.75" customHeight="1">
      <c r="A35" s="24" t="s">
        <v>0</v>
      </c>
      <c r="B35" s="25" t="s">
        <v>9</v>
      </c>
      <c r="C35" s="31" t="s">
        <v>96</v>
      </c>
      <c r="D35" s="31" t="s">
        <v>116</v>
      </c>
      <c r="E35" s="27" t="s">
        <v>117</v>
      </c>
      <c r="F35" s="27" t="s">
        <v>70</v>
      </c>
      <c r="G35" s="11"/>
    </row>
    <row r="36" spans="1:7" s="11" customFormat="1">
      <c r="A36" s="23"/>
      <c r="B36" s="12"/>
      <c r="C36" s="10"/>
      <c r="D36" s="9"/>
      <c r="E36" s="9"/>
      <c r="F36" s="53"/>
    </row>
    <row r="37" spans="1:7" ht="21">
      <c r="A37" s="49" t="s">
        <v>10</v>
      </c>
      <c r="B37" s="19" t="s">
        <v>11</v>
      </c>
      <c r="C37" s="39">
        <f>SUM(C38:C41)</f>
        <v>41289.300170000002</v>
      </c>
      <c r="D37" s="39">
        <f>SUM(D38:D41)</f>
        <v>30250.21212</v>
      </c>
      <c r="E37" s="50">
        <f>D37/C37*100</f>
        <v>73.26404660638741</v>
      </c>
      <c r="F37" s="54" t="s">
        <v>2</v>
      </c>
      <c r="G37" s="16"/>
    </row>
    <row r="38" spans="1:7" ht="42">
      <c r="A38" s="32" t="s">
        <v>12</v>
      </c>
      <c r="B38" s="7" t="s">
        <v>13</v>
      </c>
      <c r="C38" s="48">
        <v>3734.2233799999999</v>
      </c>
      <c r="D38" s="48">
        <v>3427.0844099999999</v>
      </c>
      <c r="E38" s="21">
        <f t="shared" ref="E38:E59" si="1">D38/C38*100</f>
        <v>91.775024181868844</v>
      </c>
      <c r="F38" s="55"/>
      <c r="G38" s="16"/>
    </row>
    <row r="39" spans="1:7" ht="42">
      <c r="A39" s="32" t="s">
        <v>111</v>
      </c>
      <c r="B39" s="7" t="s">
        <v>14</v>
      </c>
      <c r="C39" s="48">
        <v>13931.931640000001</v>
      </c>
      <c r="D39" s="48">
        <v>13366.473769999999</v>
      </c>
      <c r="E39" s="21">
        <f t="shared" si="1"/>
        <v>95.941281621160741</v>
      </c>
      <c r="F39" s="54"/>
      <c r="G39" s="16"/>
    </row>
    <row r="40" spans="1:7" ht="21.75">
      <c r="A40" s="32" t="s">
        <v>15</v>
      </c>
      <c r="B40" s="7" t="s">
        <v>16</v>
      </c>
      <c r="C40" s="48">
        <v>573.67899999999997</v>
      </c>
      <c r="D40" s="48">
        <v>0</v>
      </c>
      <c r="E40" s="21">
        <f t="shared" si="1"/>
        <v>0</v>
      </c>
      <c r="F40" s="55" t="s">
        <v>79</v>
      </c>
      <c r="G40" s="16"/>
    </row>
    <row r="41" spans="1:7" ht="21.75">
      <c r="A41" s="32" t="s">
        <v>17</v>
      </c>
      <c r="B41" s="7" t="s">
        <v>18</v>
      </c>
      <c r="C41" s="48">
        <v>23049.46615</v>
      </c>
      <c r="D41" s="48">
        <v>13456.65394</v>
      </c>
      <c r="E41" s="21">
        <f t="shared" si="1"/>
        <v>58.381629545897319</v>
      </c>
      <c r="F41" s="55" t="s">
        <v>112</v>
      </c>
      <c r="G41" s="16"/>
    </row>
    <row r="42" spans="1:7" ht="21">
      <c r="A42" s="49" t="s">
        <v>19</v>
      </c>
      <c r="B42" s="19" t="s">
        <v>20</v>
      </c>
      <c r="C42" s="39">
        <f>SUM(C43:C45)</f>
        <v>80176.850000000006</v>
      </c>
      <c r="D42" s="39">
        <f>SUM(D43:D45)</f>
        <v>79653.199890000004</v>
      </c>
      <c r="E42" s="50">
        <f t="shared" si="1"/>
        <v>99.34688116332832</v>
      </c>
      <c r="F42" s="55"/>
      <c r="G42" s="16"/>
    </row>
    <row r="43" spans="1:7" s="11" customFormat="1">
      <c r="A43" s="32" t="s">
        <v>103</v>
      </c>
      <c r="B43" s="7" t="s">
        <v>104</v>
      </c>
      <c r="C43" s="48">
        <v>650</v>
      </c>
      <c r="D43" s="48">
        <v>649.22</v>
      </c>
      <c r="E43" s="51">
        <f t="shared" si="1"/>
        <v>99.88</v>
      </c>
      <c r="F43" s="54"/>
      <c r="G43" s="16"/>
    </row>
    <row r="44" spans="1:7" ht="21.75">
      <c r="A44" s="32" t="s">
        <v>21</v>
      </c>
      <c r="B44" s="7" t="s">
        <v>22</v>
      </c>
      <c r="C44" s="48">
        <v>79134.850000000006</v>
      </c>
      <c r="D44" s="48">
        <v>78620.979890000002</v>
      </c>
      <c r="E44" s="51">
        <f t="shared" si="1"/>
        <v>99.350639939293501</v>
      </c>
      <c r="F44" s="55" t="s">
        <v>112</v>
      </c>
      <c r="G44" s="16"/>
    </row>
    <row r="45" spans="1:7" s="11" customFormat="1" ht="21">
      <c r="A45" s="32" t="s">
        <v>105</v>
      </c>
      <c r="B45" s="7" t="s">
        <v>106</v>
      </c>
      <c r="C45" s="48">
        <v>392</v>
      </c>
      <c r="D45" s="48">
        <v>383</v>
      </c>
      <c r="E45" s="51">
        <f t="shared" si="1"/>
        <v>97.704081632653057</v>
      </c>
      <c r="F45" s="56"/>
      <c r="G45" s="16"/>
    </row>
    <row r="46" spans="1:7" ht="21">
      <c r="A46" s="49" t="s">
        <v>23</v>
      </c>
      <c r="B46" s="19" t="s">
        <v>24</v>
      </c>
      <c r="C46" s="39">
        <f>SUM(C47:C49)</f>
        <v>111605.21011000001</v>
      </c>
      <c r="D46" s="39">
        <f>SUM(D47:D49)</f>
        <v>108699.21653000001</v>
      </c>
      <c r="E46" s="50">
        <f t="shared" si="1"/>
        <v>97.396184660970746</v>
      </c>
      <c r="F46" s="55"/>
      <c r="G46" s="16"/>
    </row>
    <row r="47" spans="1:7">
      <c r="A47" s="32" t="s">
        <v>25</v>
      </c>
      <c r="B47" s="7" t="s">
        <v>26</v>
      </c>
      <c r="C47" s="48">
        <v>21252.58</v>
      </c>
      <c r="D47" s="48">
        <v>21133.720710000001</v>
      </c>
      <c r="E47" s="21">
        <f t="shared" si="1"/>
        <v>99.440730066655433</v>
      </c>
      <c r="F47" s="55"/>
      <c r="G47" s="16"/>
    </row>
    <row r="48" spans="1:7">
      <c r="A48" s="32" t="s">
        <v>27</v>
      </c>
      <c r="B48" s="7" t="s">
        <v>28</v>
      </c>
      <c r="C48" s="48">
        <v>2832.2803199999998</v>
      </c>
      <c r="D48" s="48">
        <v>2832.2803199999998</v>
      </c>
      <c r="E48" s="21">
        <f t="shared" si="1"/>
        <v>100</v>
      </c>
      <c r="F48" s="55"/>
      <c r="G48" s="16"/>
    </row>
    <row r="49" spans="1:7">
      <c r="A49" s="32" t="s">
        <v>29</v>
      </c>
      <c r="B49" s="7" t="s">
        <v>30</v>
      </c>
      <c r="C49" s="48">
        <v>87520.349790000007</v>
      </c>
      <c r="D49" s="48">
        <v>84733.215500000006</v>
      </c>
      <c r="E49" s="21">
        <f t="shared" si="1"/>
        <v>96.815444297597566</v>
      </c>
      <c r="F49" s="55"/>
      <c r="G49" s="16"/>
    </row>
    <row r="50" spans="1:7" s="11" customFormat="1" ht="21">
      <c r="A50" s="49" t="s">
        <v>107</v>
      </c>
      <c r="B50" s="19" t="s">
        <v>108</v>
      </c>
      <c r="C50" s="39">
        <v>638</v>
      </c>
      <c r="D50" s="39">
        <v>638</v>
      </c>
      <c r="E50" s="21">
        <f t="shared" si="1"/>
        <v>100</v>
      </c>
      <c r="F50" s="56"/>
      <c r="G50" s="16"/>
    </row>
    <row r="51" spans="1:7" s="11" customFormat="1" ht="21">
      <c r="A51" s="32" t="s">
        <v>109</v>
      </c>
      <c r="B51" s="7" t="s">
        <v>110</v>
      </c>
      <c r="C51" s="43">
        <v>638</v>
      </c>
      <c r="D51" s="43">
        <v>638</v>
      </c>
      <c r="E51" s="21">
        <f t="shared" si="1"/>
        <v>100</v>
      </c>
      <c r="F51" s="56"/>
      <c r="G51" s="16"/>
    </row>
    <row r="52" spans="1:7" ht="21">
      <c r="A52" s="49" t="s">
        <v>31</v>
      </c>
      <c r="B52" s="19" t="s">
        <v>32</v>
      </c>
      <c r="C52" s="52">
        <f>C53</f>
        <v>10459.762269999999</v>
      </c>
      <c r="D52" s="52">
        <f>D53</f>
        <v>9334.01764</v>
      </c>
      <c r="E52" s="50">
        <f t="shared" si="1"/>
        <v>89.237378432311161</v>
      </c>
      <c r="F52" s="55"/>
      <c r="G52" s="16"/>
    </row>
    <row r="53" spans="1:7" ht="21.75">
      <c r="A53" s="32" t="s">
        <v>33</v>
      </c>
      <c r="B53" s="7" t="s">
        <v>34</v>
      </c>
      <c r="C53" s="48">
        <v>10459.762269999999</v>
      </c>
      <c r="D53" s="48">
        <v>9334.01764</v>
      </c>
      <c r="E53" s="21">
        <f t="shared" si="1"/>
        <v>89.237378432311161</v>
      </c>
      <c r="F53" s="55" t="s">
        <v>112</v>
      </c>
      <c r="G53" s="16"/>
    </row>
    <row r="54" spans="1:7" ht="21" customHeight="1">
      <c r="A54" s="49" t="s">
        <v>35</v>
      </c>
      <c r="B54" s="19" t="s">
        <v>36</v>
      </c>
      <c r="C54" s="52">
        <f>C55</f>
        <v>180498.88542999999</v>
      </c>
      <c r="D54" s="52">
        <f>D55</f>
        <v>163652.02318000002</v>
      </c>
      <c r="E54" s="50">
        <f t="shared" si="1"/>
        <v>90.66650067679592</v>
      </c>
      <c r="F54" s="55"/>
      <c r="G54" s="16"/>
    </row>
    <row r="55" spans="1:7" ht="22.5" customHeight="1">
      <c r="A55" s="32" t="s">
        <v>37</v>
      </c>
      <c r="B55" s="7" t="s">
        <v>38</v>
      </c>
      <c r="C55" s="48">
        <v>180498.88542999999</v>
      </c>
      <c r="D55" s="48">
        <v>163652.02318000002</v>
      </c>
      <c r="E55" s="21">
        <f t="shared" si="1"/>
        <v>90.66650067679592</v>
      </c>
      <c r="F55" s="55" t="s">
        <v>112</v>
      </c>
      <c r="G55" s="16"/>
    </row>
    <row r="56" spans="1:7" ht="21">
      <c r="A56" s="49" t="s">
        <v>39</v>
      </c>
      <c r="B56" s="19" t="s">
        <v>40</v>
      </c>
      <c r="C56" s="52">
        <f>C57</f>
        <v>1510.7919999999999</v>
      </c>
      <c r="D56" s="52">
        <f>D57</f>
        <v>1506.58</v>
      </c>
      <c r="E56" s="50">
        <f t="shared" si="1"/>
        <v>99.72120583111375</v>
      </c>
      <c r="F56" s="56"/>
      <c r="G56" s="16"/>
    </row>
    <row r="57" spans="1:7">
      <c r="A57" s="32" t="s">
        <v>41</v>
      </c>
      <c r="B57" s="7" t="s">
        <v>42</v>
      </c>
      <c r="C57" s="48">
        <v>1510.7919999999999</v>
      </c>
      <c r="D57" s="48">
        <v>1506.58</v>
      </c>
      <c r="E57" s="21">
        <f t="shared" si="1"/>
        <v>99.72120583111375</v>
      </c>
      <c r="F57" s="54"/>
      <c r="G57" s="16"/>
    </row>
    <row r="58" spans="1:7" ht="31.5">
      <c r="A58" s="49" t="s">
        <v>43</v>
      </c>
      <c r="B58" s="19" t="s">
        <v>44</v>
      </c>
      <c r="C58" s="52">
        <v>23.3</v>
      </c>
      <c r="D58" s="52">
        <f>D59</f>
        <v>23.3</v>
      </c>
      <c r="E58" s="50">
        <f t="shared" si="1"/>
        <v>100</v>
      </c>
      <c r="F58" s="56"/>
      <c r="G58" s="16"/>
    </row>
    <row r="59" spans="1:7" ht="21">
      <c r="A59" s="32" t="s">
        <v>45</v>
      </c>
      <c r="B59" s="7" t="s">
        <v>46</v>
      </c>
      <c r="C59" s="44">
        <v>23.3</v>
      </c>
      <c r="D59" s="44">
        <v>23.3</v>
      </c>
      <c r="E59" s="21">
        <f t="shared" si="1"/>
        <v>100</v>
      </c>
      <c r="F59" s="6"/>
      <c r="G59" s="16"/>
    </row>
    <row r="60" spans="1:7">
      <c r="A60" s="18" t="s">
        <v>78</v>
      </c>
      <c r="B60" s="19"/>
      <c r="C60" s="33">
        <f>C37+C42+C46+C52+C54+C56+C58+C50</f>
        <v>426202.09998</v>
      </c>
      <c r="D60" s="33">
        <f>D37+D42+D46+D52+D54+D56+D58+D50</f>
        <v>393756.54936000006</v>
      </c>
      <c r="E60" s="20"/>
      <c r="F60" s="20"/>
      <c r="G60" s="11"/>
    </row>
    <row r="62" spans="1:7">
      <c r="A62" s="58" t="s">
        <v>80</v>
      </c>
      <c r="B62" s="58"/>
      <c r="C62" s="58"/>
      <c r="D62" s="58"/>
      <c r="E62" s="58"/>
      <c r="F62" s="58"/>
      <c r="G62" s="11"/>
    </row>
    <row r="63" spans="1:7">
      <c r="A63" s="11"/>
      <c r="B63" s="11"/>
      <c r="C63" s="11"/>
      <c r="D63" s="11"/>
      <c r="E63" s="11"/>
      <c r="F63" s="11"/>
      <c r="G63" s="11"/>
    </row>
    <row r="64" spans="1:7" ht="52.5">
      <c r="A64" s="24" t="s">
        <v>0</v>
      </c>
      <c r="B64" s="25" t="s">
        <v>9</v>
      </c>
      <c r="C64" s="31" t="s">
        <v>96</v>
      </c>
      <c r="D64" s="31" t="s">
        <v>116</v>
      </c>
      <c r="E64" s="27" t="s">
        <v>81</v>
      </c>
      <c r="F64" s="27" t="s">
        <v>70</v>
      </c>
      <c r="G64" s="11"/>
    </row>
    <row r="65" spans="1:6" s="11" customFormat="1">
      <c r="A65" s="24" t="s">
        <v>82</v>
      </c>
      <c r="B65" s="25" t="s">
        <v>71</v>
      </c>
      <c r="C65" s="26">
        <v>3</v>
      </c>
      <c r="D65" s="27" t="s">
        <v>72</v>
      </c>
      <c r="E65" s="27" t="s">
        <v>3</v>
      </c>
      <c r="F65" s="27" t="s">
        <v>4</v>
      </c>
    </row>
    <row r="66" spans="1:6" s="11" customFormat="1">
      <c r="A66" s="24" t="s">
        <v>6</v>
      </c>
      <c r="B66" s="14" t="s">
        <v>8</v>
      </c>
      <c r="C66" s="35">
        <f>C67</f>
        <v>6183.5</v>
      </c>
      <c r="D66" s="35">
        <f>D67</f>
        <v>-31293.38</v>
      </c>
      <c r="E66" s="30" t="s">
        <v>5</v>
      </c>
      <c r="F66" s="27"/>
    </row>
    <row r="67" spans="1:6" ht="21">
      <c r="A67" s="8" t="s">
        <v>7</v>
      </c>
      <c r="B67" s="1" t="s">
        <v>8</v>
      </c>
      <c r="C67" s="34">
        <v>6183.5</v>
      </c>
      <c r="D67" s="34">
        <v>-31293.38</v>
      </c>
      <c r="E67" s="28" t="s">
        <v>5</v>
      </c>
      <c r="F67" s="29"/>
    </row>
    <row r="68" spans="1:6">
      <c r="A68" s="18" t="s">
        <v>78</v>
      </c>
      <c r="B68" s="19"/>
      <c r="C68" s="30">
        <f>C67</f>
        <v>6183.5</v>
      </c>
      <c r="D68" s="30">
        <f>D67</f>
        <v>-31293.38</v>
      </c>
      <c r="E68" s="30" t="s">
        <v>5</v>
      </c>
      <c r="F68" s="20"/>
    </row>
  </sheetData>
  <mergeCells count="4">
    <mergeCell ref="A33:F33"/>
    <mergeCell ref="A6:F6"/>
    <mergeCell ref="A9:F9"/>
    <mergeCell ref="A62:F62"/>
  </mergeCells>
  <printOptions horizontalCentered="1"/>
  <pageMargins left="0.19685039370078741" right="0.19685039370078741" top="0.19685039370078741" bottom="0.19685039370078741" header="0" footer="0"/>
  <pageSetup paperSize="9" fitToHeight="0" orientation="landscape" horizontalDpi="300" verticalDpi="300" r:id="rId1"/>
  <headerFooter alignWithMargins="0">
    <oddHeader>&amp;R&amp;"Tahoma,обычный"&amp;8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01012026</vt:lpstr>
      <vt:lpstr>'01012026'!Заголовки_для_печати</vt:lpstr>
      <vt:lpstr>'01012026'!Область_печати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chis-comp1-fo</cp:lastModifiedBy>
  <cp:lastPrinted>2026-02-18T07:37:08Z</cp:lastPrinted>
  <dcterms:created xsi:type="dcterms:W3CDTF">2005-02-01T12:32:18Z</dcterms:created>
  <dcterms:modified xsi:type="dcterms:W3CDTF">2026-02-18T07:37:28Z</dcterms:modified>
</cp:coreProperties>
</file>