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ЮЛЯ\РЕШЕНИЯ  2024\РЕШЕНИЯ НА 2025 год\Решение о бюджете РАЙОН НОВАЯ ВЕРСИЯ\"/>
    </mc:Choice>
  </mc:AlternateContent>
  <xr:revisionPtr revIDLastSave="0" documentId="13_ncr:1_{677D739C-686D-41BC-9327-0546A926FF5D}" xr6:coauthVersionLast="37" xr6:coauthVersionMax="37" xr10:uidLastSave="{00000000-0000-0000-0000-000000000000}"/>
  <bookViews>
    <workbookView xWindow="0" yWindow="0" windowWidth="23249" windowHeight="10198" xr2:uid="{00000000-000D-0000-FFFF-FFFF00000000}"/>
  </bookViews>
  <sheets>
    <sheet name="Лист1" sheetId="1" r:id="rId1"/>
  </sheets>
  <definedNames>
    <definedName name="_xlnm.Print_Titles" localSheetId="0">Лист1!$16:$18</definedName>
    <definedName name="_xlnm.Print_Area" localSheetId="0">Лист1!$B$1:$E$198</definedName>
  </definedNames>
  <calcPr calcId="179021" iterate="1" iterateCount="201" calcOnSave="0"/>
</workbook>
</file>

<file path=xl/calcChain.xml><?xml version="1.0" encoding="utf-8"?>
<calcChain xmlns="http://schemas.openxmlformats.org/spreadsheetml/2006/main">
  <c r="E167" i="1" l="1"/>
  <c r="D167" i="1"/>
  <c r="E23" i="1" l="1"/>
  <c r="D23" i="1"/>
  <c r="E143" i="1" l="1"/>
  <c r="D143" i="1"/>
  <c r="E113" i="1"/>
  <c r="E109" i="1" s="1"/>
  <c r="D113" i="1"/>
  <c r="D109" i="1" s="1"/>
  <c r="D75" i="1"/>
  <c r="E75" i="1"/>
  <c r="D177" i="1" l="1"/>
  <c r="D137" i="1"/>
  <c r="D88" i="1"/>
  <c r="E177" i="1" l="1"/>
  <c r="E149" i="1" l="1"/>
  <c r="D149" i="1"/>
  <c r="D105" i="1"/>
  <c r="E69" i="1"/>
  <c r="E67" i="1" s="1"/>
  <c r="D69" i="1"/>
  <c r="D67" i="1" s="1"/>
  <c r="D52" i="1" l="1"/>
  <c r="E159" i="1" l="1"/>
  <c r="D159" i="1"/>
  <c r="E153" i="1"/>
  <c r="D153" i="1"/>
  <c r="D119" i="1"/>
  <c r="E137" i="1"/>
  <c r="E119" i="1"/>
  <c r="E141" i="1" l="1"/>
  <c r="E117" i="1" s="1"/>
  <c r="D141" i="1"/>
  <c r="D117" i="1" s="1"/>
  <c r="E105" i="1" l="1"/>
  <c r="E93" i="1"/>
  <c r="D93" i="1"/>
  <c r="E88" i="1"/>
  <c r="E62" i="1"/>
  <c r="D62" i="1"/>
  <c r="E58" i="1"/>
  <c r="D58" i="1"/>
  <c r="D73" i="1" l="1"/>
  <c r="E191" i="1"/>
  <c r="E165" i="1" s="1"/>
  <c r="D103" i="1" l="1"/>
  <c r="E103" i="1"/>
  <c r="E80" i="1"/>
  <c r="E78" i="1" s="1"/>
  <c r="D80" i="1"/>
  <c r="D78" i="1" s="1"/>
  <c r="E73" i="1"/>
  <c r="D40" i="1"/>
  <c r="E40" i="1"/>
  <c r="D191" i="1"/>
  <c r="D165" i="1" s="1"/>
  <c r="E92" i="1" l="1"/>
  <c r="D92" i="1"/>
  <c r="E52" i="1"/>
  <c r="E50" i="1" s="1"/>
  <c r="D50" i="1"/>
  <c r="D39" i="1"/>
  <c r="E39" i="1"/>
  <c r="E21" i="1"/>
  <c r="D21" i="1"/>
  <c r="E19" i="1" l="1"/>
  <c r="D19" i="1"/>
  <c r="E163" i="1"/>
  <c r="D163" i="1"/>
  <c r="D195" i="1" l="1"/>
  <c r="E195" i="1"/>
</calcChain>
</file>

<file path=xl/sharedStrings.xml><?xml version="1.0" encoding="utf-8"?>
<sst xmlns="http://schemas.openxmlformats.org/spreadsheetml/2006/main" count="198" uniqueCount="197">
  <si>
    <t>Наименование</t>
  </si>
  <si>
    <t>Код дохода</t>
  </si>
  <si>
    <t>НАЛОГОВЫЕ И НЕНАЛОГОВЫЕ ДОХОДЫ</t>
  </si>
  <si>
    <t>НАЛОГИ НА ПРИБЫЛЬ, ДОХОДЫ</t>
  </si>
  <si>
    <t>1 01 00000 00 0000 000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</si>
  <si>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</si>
  <si>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</si>
  <si>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1 03 00000 00 0000 000</t>
  </si>
  <si>
    <t>Акцизы по подакцизным товарам (продукции), производимым на территории Российской Федерации</t>
  </si>
  <si>
    <t>103 02000 01 0000 110</t>
  </si>
  <si>
    <t>НАЛОГИ НА СОВОКУПНЫЙ ДОХОД</t>
  </si>
  <si>
    <t>1 05 00000 00 0000 000</t>
  </si>
  <si>
    <t>Налог, взимаемый с налогоплательщиков, выбравших в качестве объекта налогообложения доходы</t>
  </si>
  <si>
    <t xml:space="preserve"> </t>
  </si>
  <si>
    <t>1 05 01010 01 0000 110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</si>
  <si>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</si>
  <si>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1 05 01020 01 0000 110</t>
  </si>
  <si>
    <t>Налог, взимаемый в связи с применением патентной системы налогообложения</t>
  </si>
  <si>
    <t>1 05 04000 02 0000 110</t>
  </si>
  <si>
    <t>Единый сельскохозяйственный  налог</t>
  </si>
  <si>
    <t>1 05 03000 01 0000 110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</si>
  <si>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</si>
  <si>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</si>
  <si>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</si>
  <si>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ПЛАТЕЖИ ПРИ ПОЛЬЗОВАНИИ ПРИРОДНЫМИ РЕСУРСАМИ</t>
  </si>
  <si>
    <t>1 12 00000 00 0000 000</t>
  </si>
  <si>
    <t>Плата за негативное воздействие на окружающую среду</t>
  </si>
  <si>
    <t>1 12 01000 01 0000 120</t>
  </si>
  <si>
    <t>ДОХОДЫ ОТ ПРОДАЖИ МАТЕРИАЛЬНЫХ И НЕМАТЕРИАЛЬНЫХ АКТИВОВ</t>
  </si>
  <si>
    <t>1 14 00000 00 0000 000</t>
  </si>
  <si>
    <t>ШТРАФЫ, САНКЦИИ, ВОЗМЕЩЕНИЕ УЩЕРБА</t>
  </si>
  <si>
    <t>1 16 00000 00 0000 000</t>
  </si>
  <si>
    <t>БЕЗВОЗМЕЗДНЫЕ ПОСТУПЛЕНИЯ</t>
  </si>
  <si>
    <t>2 00 00000 00 0000  000</t>
  </si>
  <si>
    <t>Безвозмездные поступления от других бюджетов бюджетной системы Российской Федерации</t>
  </si>
  <si>
    <t>2 02 00000 00 0000 000</t>
  </si>
  <si>
    <t>ВСЕГО ДОХОДОВ</t>
  </si>
  <si>
    <t xml:space="preserve">к решению Совета  Чистопольского </t>
  </si>
  <si>
    <t>муниципального района</t>
  </si>
  <si>
    <t>"О бюджете муниципального</t>
  </si>
  <si>
    <t>образования "Чистопольский</t>
  </si>
  <si>
    <t>муниципальный район"</t>
  </si>
  <si>
    <t xml:space="preserve">бюджета муниципального образования </t>
  </si>
  <si>
    <t xml:space="preserve">"Чистопольский муниципальный район"  Республики Татарстан </t>
  </si>
  <si>
    <t>Приложение № 4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</si>
  <si>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</si>
  <si>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</si>
  <si>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Субвенции бюджетам муниципальных районов на выполнение передаваемых полномочий субъектов Российской Федерации</t>
  </si>
  <si>
    <t>1 00 00000 00 0000 000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</si>
  <si>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</si>
  <si>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1 01 02010 01 0000 110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</si>
  <si>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 </t>
  </si>
  <si>
    <t>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</si>
  <si>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</si>
  <si>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1 01 02030 01 0000 110</t>
  </si>
  <si>
    <t>1 01 02040 01 0000 110</t>
  </si>
  <si>
    <t>Доходы от уплаты акцизов на дизельное топливо, подлежащие распределению между бюджетами субъектов РФ и местными бюджетами с учетом установленных дифференцированных нормативов и отчислений в местные бюджеты</t>
  </si>
  <si>
    <t>1 03 02230 01 0000 110</t>
  </si>
  <si>
    <t>Доходы от уплаты акцизов на моторные масла для дизельных и (или) карбюраторных двигателей,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</si>
  <si>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</si>
  <si>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автомобильный бензин,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</si>
  <si>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</si>
  <si>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прямогонный бензин,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</t>
  </si>
  <si>
    <t>1 03 02260 01 0000 110</t>
  </si>
  <si>
    <t>Налог, взимаемый в связи с применением упрощенной системы налогообложения</t>
  </si>
  <si>
    <t>1 05 01000 00 0000 110</t>
  </si>
  <si>
    <t>1 05 03010 01 0000 110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</si>
  <si>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</si>
  <si>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1 05 04020 02 0000 110</t>
  </si>
  <si>
    <t>1 08 00000 00 0000 000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</si>
  <si>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</si>
  <si>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1 11 05000 00 0000 120</t>
  </si>
  <si>
    <t>1 11 05030 00 0000 120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</si>
  <si>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 автономных учреждений, а также имущества государственных и муниципальных унитарных предприятий, в том числе казенных)              </t>
  </si>
  <si>
    <t>1 11 09000 00 0000 120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</si>
  <si>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бюджетных и  автономных учреждений, а также имущества государственных и муниципальных унитарных предприятий, в том числе казенных)              </t>
  </si>
  <si>
    <t>Плата за выбросы загрязняющих веществ в атмосферный воздух стационарными объектами</t>
  </si>
  <si>
    <t>1 12 01010 01 0000 120</t>
  </si>
  <si>
    <t>Плата за сбросы загрязняющих веществ в водные объекты</t>
  </si>
  <si>
    <t>1 12 01030 01 0000 120</t>
  </si>
  <si>
    <t>Плата за размещение отходов производства и потребления (федеральные органы власти)</t>
  </si>
  <si>
    <t>Доходы от реализации имущества, находящегося в государственной и муниципальной собственности  (за исключением движимого имущества 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</si>
  <si>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1 14 02000 00 0000 000</t>
  </si>
  <si>
    <t>1 14 06000 00 0000 430</t>
  </si>
  <si>
    <t>Субсидии бюджетам муниципальных районов (межбюджетные субсидии)</t>
  </si>
  <si>
    <t xml:space="preserve"> Прочие субсидии бюджетам муниципальных районов</t>
  </si>
  <si>
    <t>Субвенции бюджетам муниципальных районов</t>
  </si>
  <si>
    <t>Сумма</t>
  </si>
  <si>
    <t xml:space="preserve">                                                                                                                 </t>
  </si>
  <si>
    <t>тыс. руб.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</si>
  <si>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</si>
  <si>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Иные межбюджетные трансферты бюджетам муниципальных районов </t>
  </si>
  <si>
    <t>2 02 29999 05 0000 150</t>
  </si>
  <si>
    <t>2 02 30024 05 0000 150</t>
  </si>
  <si>
    <t>2 02 35118 05 0000 150</t>
  </si>
  <si>
    <t>2 02 35120 05 0000 150</t>
  </si>
  <si>
    <t>2 02 35930 05 0000 150</t>
  </si>
  <si>
    <t>2 02 20000 00 0000 150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</si>
  <si>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</si>
  <si>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1 08 03010 01 0000 110</t>
  </si>
  <si>
    <t>1 12 01041 01 0000 120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</si>
  <si>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</si>
  <si>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1 14 06025 05 0000 430</t>
  </si>
  <si>
    <t xml:space="preserve">Доходы от продажи земельных участков, находящихся в государственной и муниципальной  собственности 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</si>
  <si>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</si>
  <si>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 202 40014 05 0000 150</t>
  </si>
  <si>
    <t>Прочее возмещение ущерба, причиненного муниципальному имуществу муниципального района ( за исключением имущества, закрепленного за муниципальными бюджетными (автономными) учреждениями, унитарными предприятиями)</t>
  </si>
  <si>
    <t>1 16 10032 05 0000 140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</si>
  <si>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</si>
  <si>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1 16 07090 05 0000 140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</si>
  <si>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зачислениюв бюджет муниципального образования</t>
  </si>
  <si>
    <t>1 16 01157 01 0000 140</t>
  </si>
  <si>
    <t xml:space="preserve"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 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 </t>
  </si>
  <si>
    <t>1 16 11050 01 0000 140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</si>
  <si>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</si>
  <si>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1 16 01053 01 0000 140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</si>
  <si>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</si>
  <si>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1 16 10031 05 0000 140</t>
  </si>
  <si>
    <t>1 16 10061 05 0000 140</t>
  </si>
  <si>
    <t>2 02 30027 05 0000 150</t>
  </si>
  <si>
    <t>2 02 25304 05 0000 150</t>
  </si>
  <si>
    <t>Субвенции бюджетам муниципальных районов для осуществления органаними местного самоуправления государственных полномочий РТ по назначению и выплате ежемесячной денежной выплаты на содержание детей сирот и детей, оставшихся без попечения родителей, переданных под опеку (попечительство), в приемные семьи, и вознаграждения, причитающегося опекунам или попечителям, исполняющим свои обязанности</t>
  </si>
  <si>
    <t>1 11 05010 00 0000 120</t>
  </si>
  <si>
    <t>Доходы, получаемые в виде арендной платы за земли после разграничения государственной собственности на земли,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</si>
  <si>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1 11 05020 00 0000 120</t>
  </si>
  <si>
    <t xml:space="preserve">Доходы от сдачи в аренду имущества, находящегося в оперативном управлении органов государственной власти, органов местного самоуправления,органов управления государственными внебюджетными фондами и созданных ими учреждений (за исключением имущества бюджетных и автономных учреждений) </t>
  </si>
  <si>
    <t>Доходы от реализации имущества, находящегося в  оперативном управлении учреждений , находящихся в ведении органов управления муниципальных районов (за исключением  имущества  муниципальных бюджетных и автономных учреждений), в части реализации основных средств по указанному имуществу</t>
  </si>
  <si>
    <t>1 14 02052 05 0000 410</t>
  </si>
  <si>
    <t xml:space="preserve">Доходы от продажи земельных участков, государственная собственность на которые не разграничена </t>
  </si>
  <si>
    <t>114 06010 00 0000 430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</si>
  <si>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 ,посягающие на здоровье, санитарно-эпидемиологическое благополучие населения и общественную нравственность,налагаемые мировыми судьями, комиссиями по делам несовершеннолетних и защите их прав</t>
  </si>
  <si>
    <t>116 01063 01 0000 140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</si>
  <si>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 саморегулируемых организаций, налагаемые мировыми судьями, комиссиями по делам несовершеннолетних и защите их прав</t>
  </si>
  <si>
    <t>116 01143 01 0000 140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</si>
  <si>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безопасность,налагаемые мировыми судьями, комиссиями по делам несовершеннолетних и защите их прав</t>
  </si>
  <si>
    <t>116 01203 01 0000 140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</si>
  <si>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контракта,а также иные денежные средства,подлежащие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товаров,работ,услуг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</si>
  <si>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Доходы от денежных взысканий (штрафов), поступающие в счет погашения задолженности ,образовавшейся до 1 января 2020 года ,подлежащие зачислению в бюджет муниципального образования по нормативам, действовавшим в 2019 году</t>
  </si>
  <si>
    <t>116 10123 01 0000 140</t>
  </si>
  <si>
    <t>Доходы от денежных взысканий (штрафов), поступающие в счет погашения задолженности ,образовавшейся до 1 января 2020 года ,подлежащие зачислению в федеральный бюджет и бюджет муниципального образования по нормативам, действовавшим в 2019 году</t>
  </si>
  <si>
    <t>116 10129 01 0000 140</t>
  </si>
  <si>
    <t>Субсидии бюджетам муниципальных районов и городских округов на софинансирование расходных обязательств, возникающих при выполнении органами местного самоуправления муниципальных образований полномочий по вопросам местного значения в сфере образования в части реализации мероприятий по организации бесплатного горячего питания обучающихся, получающих начальное общее образование в муниципальных общеобразовательных организациях</t>
  </si>
  <si>
    <t>1 01 02000 01 0000 110</t>
  </si>
  <si>
    <t xml:space="preserve">Государственная пошлина по делам, рассматриваемым в судах общей юрисдикции, мировыми судьями </t>
  </si>
  <si>
    <t>1 08 03000 01 0000 110</t>
  </si>
  <si>
    <t>Субвенции бюджетам муниципальных районов и городских округов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</si>
  <si>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2 02 35303 05 0000 150</t>
  </si>
  <si>
    <t>2 02 30000 00 0000 150</t>
  </si>
  <si>
    <t>2 02 40000 00 0000 150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</si>
  <si>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</si>
  <si>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1 11 09080 05 0000 120</t>
  </si>
  <si>
    <t>Плата за размещение твердых коммунальных отходов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</si>
  <si>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</si>
  <si>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1 16 01073 01 0000 140</t>
  </si>
  <si>
    <t>Административные штрафы, установленные главой 8 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</si>
  <si>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1 16 01082 01 0000 140</t>
  </si>
  <si>
    <t>Административные штрафы, установленные главой 19 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</si>
  <si>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1 16 01193 01 0000 140</t>
  </si>
  <si>
    <t>1 0102080 01 0000 110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</si>
  <si>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</si>
  <si>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1 12 01042 01 0000 120</t>
  </si>
  <si>
    <t>Объемы прогнозируемых доходов</t>
  </si>
  <si>
    <t>114 06020 00 0000 430</t>
  </si>
  <si>
    <t>1 16 01000 01 0000 140</t>
  </si>
  <si>
    <r>
      <t>Административные штрафы, установленные Кодексом</t>
    </r>
    <r>
      <rPr>
        <sz val="12"/>
        <color rgb="FF000000"/>
        <rFont val="Times New Roman"/>
        <family val="1"/>
        <charset val="204"/>
      </rPr>
      <t> Российской  Федерации об административных правонарушениях</t>
    </r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</si>
  <si>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</si>
  <si>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 в целях возмещения причиненного ущерба (убытков)</t>
  </si>
  <si>
    <t>1 16 10000 00 0000 140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</si>
  <si>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</si>
  <si>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1 16 10030 05 0000 140</t>
  </si>
  <si>
    <t>Платежи в целях возмещения убытков, причиненных уклонением от заключения муниципального контракта</t>
  </si>
  <si>
    <t>1 16 10060 00 0000 140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</si>
  <si>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 , действовавшим в 2019 году</t>
  </si>
  <si>
    <t>1 16 10120 00 0000 140</t>
  </si>
  <si>
    <t xml:space="preserve">Платежи, уплачиваемые в целях возмещения вреда </t>
  </si>
  <si>
    <t>1 16 07000 00 0000 140</t>
  </si>
  <si>
    <t>Доходы от продаж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</si>
  <si>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1 16 11000 01 0000 140</t>
  </si>
  <si>
    <t>1 07 00000 00 0000 000</t>
  </si>
  <si>
    <t>Налог на добычу полезных ископаемых</t>
  </si>
  <si>
    <t>1 07 01000 01 0000 110</t>
  </si>
  <si>
    <t xml:space="preserve">Налог на добычу общераспространенных полезных ископаемых </t>
  </si>
  <si>
    <t>1 07 01020 01 0000 110</t>
  </si>
  <si>
    <t>НАЛОГИ, СБОРЫ И РЕГУЛЯРНЫЕ ПЛАТЕЖИ ЗА ПОЛЬЗОВАНИЕ ПРИРОДНЫМИ РЕСУРСАМИ</t>
  </si>
  <si>
    <t xml:space="preserve">  </t>
  </si>
  <si>
    <t>Доходы, получаемые в виде арендной  платы за земельные участки, 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</si>
  <si>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2026 год</t>
  </si>
  <si>
    <t>Налог на доходы физических лиц в отношении доходов от долевого участия в организации, полученных в виде дивидендов ( в части суммы, не превышающей 650 000 рублей)</t>
  </si>
  <si>
    <t>1 01 02130 01 0000 110</t>
  </si>
  <si>
    <t>Налог на доходы физических лиц в отношении доходов от долевого участия в организации, полученных в виде дивидендов ( в части суммы,  превышающей 650 000 рублей)</t>
  </si>
  <si>
    <t>1 01 02140 01 0000 110</t>
  </si>
  <si>
    <t xml:space="preserve">на 2025 год и плановый период </t>
  </si>
  <si>
    <t xml:space="preserve">                                                                                                                                                                                     2026 и 2027 годов"</t>
  </si>
  <si>
    <t xml:space="preserve"> на 2026-2027 годы</t>
  </si>
  <si>
    <t>2027 год</t>
  </si>
  <si>
    <t>Субсидии бюджетам муниципальных районов в целях софинансирования расходов на реализацию мероприятий по обеспечению жильем молодых семей</t>
  </si>
  <si>
    <t>202  25497 05 0000 150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</si>
</sst>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justify" wrapText="1"/>
    </xf>
    <xf numFmtId="0" fontId="3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3" fillId="0" borderId="0" xfId="0" applyFont="1" applyFill="1" applyAlignment="1">
      <alignment horizontal="justify" wrapText="1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wrapText="1"/>
    </xf>
    <xf numFmtId="165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justify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Alignment="1">
      <alignment wrapText="1" shrinkToFit="1"/>
    </xf>
    <xf numFmtId="49" fontId="1" fillId="0" borderId="0" xfId="0" applyNumberFormat="1" applyFont="1" applyFill="1" applyAlignment="1">
      <alignment horizontal="center" wrapText="1" shrinkToFit="1"/>
    </xf>
    <xf numFmtId="0" fontId="2" fillId="0" borderId="0" xfId="0" applyFont="1" applyFill="1" applyAlignment="1"/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 shrinkToFi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/>
    <xf numFmtId="165" fontId="1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00"/>
  <sheetViews>
    <sheetView tabSelected="1" topLeftCell="A188" zoomScaleSheetLayoutView="100" workbookViewId="0">
      <selection activeCell="D202" sqref="D202"/>
    </sheetView>
  </sheetViews>
  <sheetFormatPr defaultColWidth="8.88671875" defaultRowHeight="15.05" x14ac:dyDescent="0.25"/>
  <cols>
    <col min="1" max="1" width="0.109375" style="6" customWidth="1"/>
    <col min="2" max="2" width="59.33203125" style="6" customWidth="1"/>
    <col min="3" max="3" width="24.44140625" style="6" customWidth="1"/>
    <col min="4" max="4" width="14.6640625" style="6" customWidth="1"/>
    <col min="5" max="5" width="13.44140625" style="6" customWidth="1"/>
    <col min="6" max="6" width="0.44140625" style="6" hidden="1" customWidth="1"/>
    <col min="7" max="7" width="14.88671875" style="6" customWidth="1"/>
    <col min="8" max="8" width="14.109375" style="6" customWidth="1"/>
    <col min="9" max="16384" width="8.88671875" style="6"/>
  </cols>
  <sheetData>
    <row r="1" spans="2:6" x14ac:dyDescent="0.25">
      <c r="B1" s="53" t="s">
        <v>44</v>
      </c>
      <c r="C1" s="53"/>
      <c r="D1" s="53"/>
      <c r="E1" s="53"/>
      <c r="F1" s="53"/>
    </row>
    <row r="2" spans="2:6" x14ac:dyDescent="0.25">
      <c r="B2" s="48" t="s">
        <v>37</v>
      </c>
      <c r="C2" s="48"/>
      <c r="D2" s="48"/>
      <c r="E2" s="48"/>
      <c r="F2" s="48"/>
    </row>
    <row r="3" spans="2:6" x14ac:dyDescent="0.25">
      <c r="B3" s="48" t="s">
        <v>38</v>
      </c>
      <c r="C3" s="48"/>
      <c r="D3" s="48"/>
      <c r="E3" s="48"/>
      <c r="F3" s="48"/>
    </row>
    <row r="4" spans="2:6" x14ac:dyDescent="0.25">
      <c r="B4" s="48" t="s">
        <v>39</v>
      </c>
      <c r="C4" s="48"/>
      <c r="D4" s="48"/>
      <c r="E4" s="48"/>
      <c r="F4" s="48"/>
    </row>
    <row r="5" spans="2:6" x14ac:dyDescent="0.25">
      <c r="B5" s="48" t="s">
        <v>40</v>
      </c>
      <c r="C5" s="48"/>
      <c r="D5" s="48"/>
      <c r="E5" s="48"/>
      <c r="F5" s="48"/>
    </row>
    <row r="6" spans="2:6" x14ac:dyDescent="0.25">
      <c r="B6" s="48" t="s">
        <v>41</v>
      </c>
      <c r="C6" s="48"/>
      <c r="D6" s="48"/>
      <c r="E6" s="48"/>
      <c r="F6" s="48"/>
    </row>
    <row r="7" spans="2:6" x14ac:dyDescent="0.25">
      <c r="B7" s="47" t="s">
        <v>191</v>
      </c>
      <c r="C7" s="48"/>
      <c r="D7" s="48"/>
      <c r="E7" s="48"/>
      <c r="F7" s="48"/>
    </row>
    <row r="8" spans="2:6" x14ac:dyDescent="0.25">
      <c r="B8" s="47" t="s">
        <v>192</v>
      </c>
      <c r="C8" s="48"/>
      <c r="D8" s="48"/>
      <c r="E8" s="48"/>
      <c r="F8" s="48"/>
    </row>
    <row r="9" spans="2:6" x14ac:dyDescent="0.25">
      <c r="B9" s="17"/>
      <c r="C9" s="17"/>
      <c r="D9" s="52" t="s">
        <v>184</v>
      </c>
      <c r="E9" s="52"/>
      <c r="F9" s="20"/>
    </row>
    <row r="10" spans="2:6" x14ac:dyDescent="0.25">
      <c r="B10" s="19"/>
      <c r="C10" s="7"/>
      <c r="D10" s="7"/>
      <c r="E10" s="7"/>
      <c r="F10" s="7"/>
    </row>
    <row r="11" spans="2:6" x14ac:dyDescent="0.25">
      <c r="B11" s="49" t="s">
        <v>161</v>
      </c>
      <c r="C11" s="50"/>
      <c r="D11" s="50"/>
      <c r="E11" s="50"/>
      <c r="F11" s="50"/>
    </row>
    <row r="12" spans="2:6" x14ac:dyDescent="0.25">
      <c r="B12" s="49" t="s">
        <v>42</v>
      </c>
      <c r="C12" s="51"/>
      <c r="D12" s="51"/>
      <c r="E12" s="51"/>
      <c r="F12" s="51"/>
    </row>
    <row r="13" spans="2:6" x14ac:dyDescent="0.25">
      <c r="B13" s="49" t="s">
        <v>43</v>
      </c>
      <c r="C13" s="50"/>
      <c r="D13" s="50"/>
      <c r="E13" s="50"/>
      <c r="F13" s="50"/>
    </row>
    <row r="14" spans="2:6" x14ac:dyDescent="0.25">
      <c r="B14" s="49" t="s">
        <v>193</v>
      </c>
      <c r="C14" s="50"/>
      <c r="D14" s="50"/>
      <c r="E14" s="50"/>
      <c r="F14" s="50"/>
    </row>
    <row r="16" spans="2:6" ht="15.75" thickBot="1" x14ac:dyDescent="0.3">
      <c r="B16" s="6" t="s">
        <v>88</v>
      </c>
      <c r="E16" s="6" t="s">
        <v>89</v>
      </c>
    </row>
    <row r="17" spans="2:6" ht="15.75" customHeight="1" thickBot="1" x14ac:dyDescent="0.3">
      <c r="B17" s="41" t="s">
        <v>0</v>
      </c>
      <c r="C17" s="43" t="s">
        <v>1</v>
      </c>
      <c r="D17" s="45" t="s">
        <v>87</v>
      </c>
      <c r="E17" s="46"/>
      <c r="F17" s="8"/>
    </row>
    <row r="18" spans="2:6" ht="15.75" thickBot="1" x14ac:dyDescent="0.3">
      <c r="B18" s="42"/>
      <c r="C18" s="44"/>
      <c r="D18" s="26" t="s">
        <v>186</v>
      </c>
      <c r="E18" s="27" t="s">
        <v>194</v>
      </c>
      <c r="F18" s="8"/>
    </row>
    <row r="19" spans="2:6" x14ac:dyDescent="0.25">
      <c r="B19" s="5" t="s">
        <v>2</v>
      </c>
      <c r="C19" s="3" t="s">
        <v>48</v>
      </c>
      <c r="D19" s="37">
        <f>SUM(D21+D39+D92+D50+D67+D73+D78+D103+D117)</f>
        <v>1112227.1000000001</v>
      </c>
      <c r="E19" s="37">
        <f>SUM(E21+E39+E92+E50+D67+E73+E78+E103+E117)</f>
        <v>1168605.4000000001</v>
      </c>
    </row>
    <row r="20" spans="2:6" x14ac:dyDescent="0.25">
      <c r="B20" s="5"/>
      <c r="C20" s="3"/>
      <c r="D20" s="31"/>
      <c r="E20" s="31"/>
    </row>
    <row r="21" spans="2:6" x14ac:dyDescent="0.25">
      <c r="B21" s="5" t="s">
        <v>3</v>
      </c>
      <c r="C21" s="3" t="s">
        <v>4</v>
      </c>
      <c r="D21" s="37">
        <f>SUM(D23)</f>
        <v>940848.6</v>
      </c>
      <c r="E21" s="37">
        <f>SUM(E23)</f>
        <v>992360.9</v>
      </c>
    </row>
    <row r="22" spans="2:6" x14ac:dyDescent="0.25">
      <c r="B22" s="5"/>
      <c r="C22" s="3"/>
      <c r="D22" s="31"/>
      <c r="E22" s="31"/>
    </row>
    <row r="23" spans="2:6" x14ac:dyDescent="0.25">
      <c r="B23" s="2" t="s">
        <v>5</v>
      </c>
      <c r="C23" s="1" t="s">
        <v>142</v>
      </c>
      <c r="D23" s="31">
        <f>SUM(D25+D27+D29+D31+D33+D35+D37)</f>
        <v>940848.6</v>
      </c>
      <c r="E23" s="31">
        <f>SUM(E25+E27+E29+E31+E33+E35+E37)</f>
        <v>992360.9</v>
      </c>
    </row>
    <row r="24" spans="2:6" x14ac:dyDescent="0.25">
      <c r="B24" s="2"/>
      <c r="C24" s="1"/>
      <c r="D24" s="31"/>
      <c r="E24" s="31"/>
    </row>
    <row r="25" spans="2:6" ht="78.75" customHeight="1" x14ac:dyDescent="0.25">
      <c r="B25" s="10" t="s">
        <v>49</v>
      </c>
      <c r="C25" s="1" t="s">
        <v>50</v>
      </c>
      <c r="D25" s="31">
        <v>894948.6</v>
      </c>
      <c r="E25" s="31">
        <v>942660.9</v>
      </c>
    </row>
    <row r="26" spans="2:6" x14ac:dyDescent="0.25">
      <c r="B26" s="2"/>
      <c r="C26" s="1"/>
      <c r="D26" s="31"/>
      <c r="E26" s="31"/>
    </row>
    <row r="27" spans="2:6" ht="127.5" customHeight="1" x14ac:dyDescent="0.25">
      <c r="B27" s="11" t="s">
        <v>51</v>
      </c>
      <c r="C27" s="1" t="s">
        <v>52</v>
      </c>
      <c r="D27" s="31">
        <v>4600</v>
      </c>
      <c r="E27" s="31">
        <v>4900</v>
      </c>
    </row>
    <row r="28" spans="2:6" x14ac:dyDescent="0.25">
      <c r="B28" s="2"/>
      <c r="C28" s="1"/>
      <c r="D28" s="31"/>
      <c r="E28" s="31"/>
    </row>
    <row r="29" spans="2:6" ht="45.2" x14ac:dyDescent="0.25">
      <c r="B29" s="10" t="s">
        <v>53</v>
      </c>
      <c r="C29" s="1" t="s">
        <v>54</v>
      </c>
      <c r="D29" s="31">
        <v>12100</v>
      </c>
      <c r="E29" s="31">
        <v>12700</v>
      </c>
    </row>
    <row r="30" spans="2:6" x14ac:dyDescent="0.25">
      <c r="B30" s="2"/>
      <c r="C30" s="1"/>
      <c r="D30" s="31"/>
      <c r="E30" s="31"/>
    </row>
    <row r="31" spans="2:6" ht="90.35" x14ac:dyDescent="0.25">
      <c r="B31" s="11" t="s">
        <v>159</v>
      </c>
      <c r="C31" s="1" t="s">
        <v>55</v>
      </c>
      <c r="D31" s="31">
        <v>2800</v>
      </c>
      <c r="E31" s="31">
        <v>2900</v>
      </c>
    </row>
    <row r="32" spans="2:6" x14ac:dyDescent="0.25">
      <c r="B32" s="2"/>
      <c r="C32" s="1"/>
      <c r="D32" s="31"/>
      <c r="E32" s="31"/>
    </row>
    <row r="33" spans="2:5" ht="90.35" x14ac:dyDescent="0.25">
      <c r="B33" s="11" t="s">
        <v>149</v>
      </c>
      <c r="C33" s="1" t="s">
        <v>158</v>
      </c>
      <c r="D33" s="31">
        <v>12900</v>
      </c>
      <c r="E33" s="31">
        <v>13700</v>
      </c>
    </row>
    <row r="34" spans="2:5" x14ac:dyDescent="0.25">
      <c r="B34" s="11"/>
      <c r="C34" s="1"/>
      <c r="D34" s="31"/>
      <c r="E34" s="31"/>
    </row>
    <row r="35" spans="2:5" ht="45.2" x14ac:dyDescent="0.25">
      <c r="B35" s="11" t="s">
        <v>187</v>
      </c>
      <c r="C35" s="1" t="s">
        <v>188</v>
      </c>
      <c r="D35" s="31">
        <v>7900</v>
      </c>
      <c r="E35" s="31">
        <v>8900</v>
      </c>
    </row>
    <row r="36" spans="2:5" x14ac:dyDescent="0.25">
      <c r="B36" s="11"/>
      <c r="C36" s="1"/>
      <c r="D36" s="31"/>
      <c r="E36" s="31"/>
    </row>
    <row r="37" spans="2:5" ht="45.2" x14ac:dyDescent="0.25">
      <c r="B37" s="11" t="s">
        <v>189</v>
      </c>
      <c r="C37" s="1" t="s">
        <v>190</v>
      </c>
      <c r="D37" s="31">
        <v>5600</v>
      </c>
      <c r="E37" s="31">
        <v>6600</v>
      </c>
    </row>
    <row r="38" spans="2:5" x14ac:dyDescent="0.25">
      <c r="B38" s="2"/>
      <c r="C38" s="1"/>
      <c r="D38" s="31"/>
      <c r="E38" s="31"/>
    </row>
    <row r="39" spans="2:5" ht="45.2" x14ac:dyDescent="0.25">
      <c r="B39" s="5" t="s">
        <v>6</v>
      </c>
      <c r="C39" s="3" t="s">
        <v>7</v>
      </c>
      <c r="D39" s="37">
        <f>SUM(D40)</f>
        <v>33664.400000000001</v>
      </c>
      <c r="E39" s="37">
        <f>SUM(E40)</f>
        <v>34711.4</v>
      </c>
    </row>
    <row r="40" spans="2:5" ht="30.15" x14ac:dyDescent="0.25">
      <c r="B40" s="2" t="s">
        <v>8</v>
      </c>
      <c r="C40" s="1" t="s">
        <v>9</v>
      </c>
      <c r="D40" s="31">
        <f>SUM(D42+D44+D46+D48)</f>
        <v>33664.400000000001</v>
      </c>
      <c r="E40" s="31">
        <f>SUM(E42+E44+E46+E48)</f>
        <v>34711.4</v>
      </c>
    </row>
    <row r="41" spans="2:5" x14ac:dyDescent="0.25">
      <c r="B41" s="2"/>
      <c r="C41" s="1"/>
      <c r="D41" s="31"/>
      <c r="E41" s="31"/>
    </row>
    <row r="42" spans="2:5" ht="60.25" x14ac:dyDescent="0.25">
      <c r="B42" s="10" t="s">
        <v>56</v>
      </c>
      <c r="C42" s="1" t="s">
        <v>57</v>
      </c>
      <c r="D42" s="31">
        <v>14300</v>
      </c>
      <c r="E42" s="31">
        <v>14800</v>
      </c>
    </row>
    <row r="43" spans="2:5" x14ac:dyDescent="0.25">
      <c r="B43" s="12"/>
      <c r="C43" s="1"/>
      <c r="D43" s="31"/>
      <c r="E43" s="31"/>
    </row>
    <row r="44" spans="2:5" ht="93.8" customHeight="1" x14ac:dyDescent="0.25">
      <c r="B44" s="10" t="s">
        <v>58</v>
      </c>
      <c r="C44" s="1" t="s">
        <v>59</v>
      </c>
      <c r="D44" s="31">
        <v>292</v>
      </c>
      <c r="E44" s="31">
        <v>353</v>
      </c>
    </row>
    <row r="45" spans="2:5" x14ac:dyDescent="0.25">
      <c r="B45" s="12"/>
      <c r="C45" s="1"/>
      <c r="D45" s="31"/>
      <c r="E45" s="31"/>
    </row>
    <row r="46" spans="2:5" ht="75.3" x14ac:dyDescent="0.25">
      <c r="B46" s="10" t="s">
        <v>60</v>
      </c>
      <c r="C46" s="1" t="s">
        <v>61</v>
      </c>
      <c r="D46" s="31">
        <v>18780.400000000001</v>
      </c>
      <c r="E46" s="31">
        <v>19204.400000000001</v>
      </c>
    </row>
    <row r="47" spans="2:5" x14ac:dyDescent="0.25">
      <c r="B47" s="12"/>
      <c r="C47" s="1"/>
      <c r="D47" s="31"/>
      <c r="E47" s="31"/>
    </row>
    <row r="48" spans="2:5" ht="82.5" customHeight="1" x14ac:dyDescent="0.25">
      <c r="B48" s="10" t="s">
        <v>62</v>
      </c>
      <c r="C48" s="1" t="s">
        <v>63</v>
      </c>
      <c r="D48" s="31">
        <v>292</v>
      </c>
      <c r="E48" s="31">
        <v>354</v>
      </c>
    </row>
    <row r="49" spans="2:5" x14ac:dyDescent="0.25">
      <c r="B49" s="2"/>
      <c r="C49" s="1"/>
      <c r="D49" s="31"/>
      <c r="E49" s="31"/>
    </row>
    <row r="50" spans="2:5" x14ac:dyDescent="0.25">
      <c r="B50" s="5" t="s">
        <v>10</v>
      </c>
      <c r="C50" s="3" t="s">
        <v>11</v>
      </c>
      <c r="D50" s="37">
        <f>SUM(D52+D58+D62)</f>
        <v>103873.5</v>
      </c>
      <c r="E50" s="37">
        <f>SUM(E52+E58+E62)</f>
        <v>107288.5</v>
      </c>
    </row>
    <row r="51" spans="2:5" x14ac:dyDescent="0.25">
      <c r="B51" s="2"/>
      <c r="C51" s="8" t="s">
        <v>13</v>
      </c>
      <c r="D51" s="31"/>
      <c r="E51" s="31"/>
    </row>
    <row r="52" spans="2:5" ht="30.15" x14ac:dyDescent="0.25">
      <c r="B52" s="2" t="s">
        <v>64</v>
      </c>
      <c r="C52" s="1" t="s">
        <v>65</v>
      </c>
      <c r="D52" s="31">
        <f>SUM(D54+D56)</f>
        <v>83203</v>
      </c>
      <c r="E52" s="31">
        <f>SUM(E54+E56)</f>
        <v>86531</v>
      </c>
    </row>
    <row r="53" spans="2:5" x14ac:dyDescent="0.25">
      <c r="B53" s="2"/>
      <c r="C53" s="1"/>
      <c r="D53" s="31"/>
      <c r="E53" s="31"/>
    </row>
    <row r="54" spans="2:5" ht="30.15" x14ac:dyDescent="0.25">
      <c r="B54" s="2" t="s">
        <v>12</v>
      </c>
      <c r="C54" s="1" t="s">
        <v>14</v>
      </c>
      <c r="D54" s="31">
        <v>55750</v>
      </c>
      <c r="E54" s="31">
        <v>57970</v>
      </c>
    </row>
    <row r="55" spans="2:5" x14ac:dyDescent="0.25">
      <c r="B55" s="2"/>
      <c r="C55" s="1"/>
      <c r="D55" s="31"/>
      <c r="E55" s="31"/>
    </row>
    <row r="56" spans="2:5" ht="45.2" x14ac:dyDescent="0.25">
      <c r="B56" s="2" t="s">
        <v>15</v>
      </c>
      <c r="C56" s="1" t="s">
        <v>16</v>
      </c>
      <c r="D56" s="31">
        <v>27453</v>
      </c>
      <c r="E56" s="31">
        <v>28561</v>
      </c>
    </row>
    <row r="57" spans="2:5" x14ac:dyDescent="0.25">
      <c r="B57" s="2"/>
      <c r="C57" s="1"/>
      <c r="D57" s="31"/>
      <c r="E57" s="31"/>
    </row>
    <row r="58" spans="2:5" x14ac:dyDescent="0.25">
      <c r="B58" s="2" t="s">
        <v>19</v>
      </c>
      <c r="C58" s="1" t="s">
        <v>20</v>
      </c>
      <c r="D58" s="31">
        <f>SUM(D60)</f>
        <v>2170.5</v>
      </c>
      <c r="E58" s="31">
        <f>SUM(E60)</f>
        <v>2257.5</v>
      </c>
    </row>
    <row r="59" spans="2:5" x14ac:dyDescent="0.25">
      <c r="B59" s="2"/>
      <c r="C59" s="1"/>
      <c r="D59" s="31"/>
      <c r="E59" s="31"/>
    </row>
    <row r="60" spans="2:5" x14ac:dyDescent="0.25">
      <c r="B60" s="2" t="s">
        <v>19</v>
      </c>
      <c r="C60" s="1" t="s">
        <v>66</v>
      </c>
      <c r="D60" s="31">
        <v>2170.5</v>
      </c>
      <c r="E60" s="31">
        <v>2257.5</v>
      </c>
    </row>
    <row r="61" spans="2:5" x14ac:dyDescent="0.25">
      <c r="B61" s="2"/>
      <c r="C61" s="1"/>
      <c r="D61" s="31"/>
      <c r="E61" s="31"/>
    </row>
    <row r="62" spans="2:5" ht="30.15" x14ac:dyDescent="0.25">
      <c r="B62" s="2" t="s">
        <v>17</v>
      </c>
      <c r="C62" s="1" t="s">
        <v>18</v>
      </c>
      <c r="D62" s="31">
        <f>SUM(D64)</f>
        <v>18500</v>
      </c>
      <c r="E62" s="31">
        <f>SUM(E64)</f>
        <v>18500</v>
      </c>
    </row>
    <row r="63" spans="2:5" x14ac:dyDescent="0.25">
      <c r="B63" s="2"/>
      <c r="C63" s="1"/>
      <c r="D63" s="31"/>
      <c r="E63" s="31"/>
    </row>
    <row r="64" spans="2:5" ht="45.2" x14ac:dyDescent="0.25">
      <c r="B64" s="2" t="s">
        <v>67</v>
      </c>
      <c r="C64" s="1" t="s">
        <v>68</v>
      </c>
      <c r="D64" s="31">
        <v>18500</v>
      </c>
      <c r="E64" s="31">
        <v>18500</v>
      </c>
    </row>
    <row r="65" spans="2:5" x14ac:dyDescent="0.25">
      <c r="B65" s="2"/>
      <c r="C65" s="1"/>
      <c r="D65" s="31"/>
      <c r="E65" s="31"/>
    </row>
    <row r="66" spans="2:5" x14ac:dyDescent="0.25">
      <c r="B66" s="2"/>
      <c r="C66" s="1"/>
      <c r="D66" s="31"/>
      <c r="E66" s="31"/>
    </row>
    <row r="67" spans="2:5" ht="30.15" x14ac:dyDescent="0.25">
      <c r="B67" s="5" t="s">
        <v>183</v>
      </c>
      <c r="C67" s="3" t="s">
        <v>178</v>
      </c>
      <c r="D67" s="37">
        <f>SUM(D69)</f>
        <v>232</v>
      </c>
      <c r="E67" s="37">
        <f>SUM(E69)</f>
        <v>232</v>
      </c>
    </row>
    <row r="68" spans="2:5" x14ac:dyDescent="0.25">
      <c r="B68" s="2"/>
      <c r="C68" s="1"/>
      <c r="D68" s="31"/>
      <c r="E68" s="31"/>
    </row>
    <row r="69" spans="2:5" x14ac:dyDescent="0.25">
      <c r="B69" s="2" t="s">
        <v>179</v>
      </c>
      <c r="C69" s="1" t="s">
        <v>180</v>
      </c>
      <c r="D69" s="31">
        <f>SUM(D71)</f>
        <v>232</v>
      </c>
      <c r="E69" s="31">
        <f>SUM(E71)</f>
        <v>232</v>
      </c>
    </row>
    <row r="70" spans="2:5" x14ac:dyDescent="0.25">
      <c r="B70" s="2"/>
      <c r="C70" s="1"/>
      <c r="D70" s="31"/>
      <c r="E70" s="31"/>
    </row>
    <row r="71" spans="2:5" x14ac:dyDescent="0.25">
      <c r="B71" s="2" t="s">
        <v>181</v>
      </c>
      <c r="C71" s="1" t="s">
        <v>182</v>
      </c>
      <c r="D71" s="31">
        <v>232</v>
      </c>
      <c r="E71" s="31">
        <v>232</v>
      </c>
    </row>
    <row r="72" spans="2:5" x14ac:dyDescent="0.25">
      <c r="B72" s="2"/>
      <c r="C72" s="1"/>
      <c r="D72" s="31"/>
      <c r="E72" s="31"/>
    </row>
    <row r="73" spans="2:5" x14ac:dyDescent="0.25">
      <c r="B73" s="5" t="s">
        <v>21</v>
      </c>
      <c r="C73" s="3" t="s">
        <v>69</v>
      </c>
      <c r="D73" s="37">
        <f>SUM(D75)</f>
        <v>8622</v>
      </c>
      <c r="E73" s="37">
        <f>SUM(E76)</f>
        <v>8622</v>
      </c>
    </row>
    <row r="74" spans="2:5" ht="11.3" customHeight="1" x14ac:dyDescent="0.25">
      <c r="B74" s="2"/>
      <c r="C74" s="1"/>
      <c r="D74" s="31"/>
      <c r="E74" s="31"/>
    </row>
    <row r="75" spans="2:5" ht="29" customHeight="1" x14ac:dyDescent="0.25">
      <c r="B75" s="2" t="s">
        <v>143</v>
      </c>
      <c r="C75" s="1" t="s">
        <v>144</v>
      </c>
      <c r="D75" s="31">
        <f>SUM(D76)</f>
        <v>8622</v>
      </c>
      <c r="E75" s="31">
        <f>SUM(E76)</f>
        <v>8622</v>
      </c>
    </row>
    <row r="76" spans="2:5" ht="45.2" x14ac:dyDescent="0.25">
      <c r="B76" s="2" t="s">
        <v>98</v>
      </c>
      <c r="C76" s="1" t="s">
        <v>99</v>
      </c>
      <c r="D76" s="31">
        <v>8622</v>
      </c>
      <c r="E76" s="31">
        <v>8622</v>
      </c>
    </row>
    <row r="77" spans="2:5" x14ac:dyDescent="0.25">
      <c r="B77" s="2"/>
      <c r="C77" s="1"/>
      <c r="D77" s="31"/>
      <c r="E77" s="31"/>
    </row>
    <row r="78" spans="2:5" ht="45.2" x14ac:dyDescent="0.25">
      <c r="B78" s="5" t="s">
        <v>22</v>
      </c>
      <c r="C78" s="3" t="s">
        <v>23</v>
      </c>
      <c r="D78" s="37">
        <f>SUM(D80+D88)</f>
        <v>18951.600000000002</v>
      </c>
      <c r="E78" s="37">
        <f>SUM(E80+E88)</f>
        <v>19201.600000000002</v>
      </c>
    </row>
    <row r="79" spans="2:5" x14ac:dyDescent="0.25">
      <c r="B79" s="2"/>
      <c r="C79" s="8"/>
      <c r="D79" s="31"/>
      <c r="E79" s="31"/>
    </row>
    <row r="80" spans="2:5" ht="92.3" customHeight="1" x14ac:dyDescent="0.25">
      <c r="B80" s="2" t="s">
        <v>70</v>
      </c>
      <c r="C80" s="1" t="s">
        <v>71</v>
      </c>
      <c r="D80" s="31">
        <f>SUM(D82+D84+D86)</f>
        <v>17633.2</v>
      </c>
      <c r="E80" s="31">
        <f>SUM(E82+E84+E86)</f>
        <v>17883.2</v>
      </c>
    </row>
    <row r="81" spans="2:5" x14ac:dyDescent="0.25">
      <c r="B81" s="2"/>
      <c r="C81" s="1"/>
      <c r="D81" s="31"/>
      <c r="E81" s="31"/>
    </row>
    <row r="82" spans="2:5" ht="92.95" customHeight="1" x14ac:dyDescent="0.25">
      <c r="B82" s="2" t="s">
        <v>185</v>
      </c>
      <c r="C82" s="1" t="s">
        <v>122</v>
      </c>
      <c r="D82" s="31">
        <v>15290</v>
      </c>
      <c r="E82" s="31">
        <v>15425</v>
      </c>
    </row>
    <row r="83" spans="2:5" ht="14.25" customHeight="1" x14ac:dyDescent="0.25">
      <c r="B83" s="2"/>
      <c r="C83" s="1"/>
      <c r="D83" s="31"/>
      <c r="E83" s="31"/>
    </row>
    <row r="84" spans="2:5" ht="100.15" customHeight="1" x14ac:dyDescent="0.25">
      <c r="B84" s="2" t="s">
        <v>123</v>
      </c>
      <c r="C84" s="1" t="s">
        <v>124</v>
      </c>
      <c r="D84" s="31">
        <v>1757</v>
      </c>
      <c r="E84" s="31">
        <v>1772</v>
      </c>
    </row>
    <row r="85" spans="2:5" x14ac:dyDescent="0.25">
      <c r="B85" s="2"/>
      <c r="C85" s="1"/>
      <c r="D85" s="31"/>
      <c r="E85" s="31"/>
    </row>
    <row r="86" spans="2:5" ht="96.05" customHeight="1" x14ac:dyDescent="0.25">
      <c r="B86" s="2" t="s">
        <v>125</v>
      </c>
      <c r="C86" s="1" t="s">
        <v>72</v>
      </c>
      <c r="D86" s="31">
        <v>586.20000000000005</v>
      </c>
      <c r="E86" s="31">
        <v>686.2</v>
      </c>
    </row>
    <row r="87" spans="2:5" x14ac:dyDescent="0.25">
      <c r="B87" s="8"/>
      <c r="C87" s="8"/>
      <c r="D87" s="31"/>
      <c r="E87" s="31"/>
    </row>
    <row r="88" spans="2:5" ht="92.95" customHeight="1" x14ac:dyDescent="0.25">
      <c r="B88" s="2" t="s">
        <v>73</v>
      </c>
      <c r="C88" s="1" t="s">
        <v>74</v>
      </c>
      <c r="D88" s="31">
        <f>SUM(D90)</f>
        <v>1318.4</v>
      </c>
      <c r="E88" s="31">
        <f>SUM(E90)</f>
        <v>1318.4</v>
      </c>
    </row>
    <row r="89" spans="2:5" x14ac:dyDescent="0.25">
      <c r="B89" s="2"/>
      <c r="C89" s="1"/>
      <c r="D89" s="31"/>
      <c r="E89" s="31"/>
    </row>
    <row r="90" spans="2:5" ht="112.75" customHeight="1" x14ac:dyDescent="0.25">
      <c r="B90" s="2" t="s">
        <v>75</v>
      </c>
      <c r="C90" s="1" t="s">
        <v>150</v>
      </c>
      <c r="D90" s="31">
        <v>1318.4</v>
      </c>
      <c r="E90" s="31">
        <v>1318.4</v>
      </c>
    </row>
    <row r="91" spans="2:5" x14ac:dyDescent="0.25">
      <c r="B91" s="2"/>
      <c r="C91" s="8"/>
      <c r="D91" s="31"/>
      <c r="E91" s="31"/>
    </row>
    <row r="92" spans="2:5" ht="30.15" x14ac:dyDescent="0.25">
      <c r="B92" s="5" t="s">
        <v>24</v>
      </c>
      <c r="C92" s="3" t="s">
        <v>25</v>
      </c>
      <c r="D92" s="37">
        <f>SUM(D93)</f>
        <v>1139</v>
      </c>
      <c r="E92" s="37">
        <f>SUM(E93)</f>
        <v>1139</v>
      </c>
    </row>
    <row r="93" spans="2:5" x14ac:dyDescent="0.25">
      <c r="B93" s="2" t="s">
        <v>26</v>
      </c>
      <c r="C93" s="1" t="s">
        <v>27</v>
      </c>
      <c r="D93" s="31">
        <f>SUM(D95+D97+D99+D101)</f>
        <v>1139</v>
      </c>
      <c r="E93" s="31">
        <f>SUM(E95+E97+E99+E101)</f>
        <v>1139</v>
      </c>
    </row>
    <row r="94" spans="2:5" x14ac:dyDescent="0.25">
      <c r="B94" s="2"/>
      <c r="C94" s="1"/>
      <c r="D94" s="31"/>
      <c r="E94" s="31"/>
    </row>
    <row r="95" spans="2:5" ht="30.15" x14ac:dyDescent="0.25">
      <c r="B95" s="2" t="s">
        <v>76</v>
      </c>
      <c r="C95" s="1" t="s">
        <v>77</v>
      </c>
      <c r="D95" s="31">
        <v>180</v>
      </c>
      <c r="E95" s="31">
        <v>180</v>
      </c>
    </row>
    <row r="96" spans="2:5" x14ac:dyDescent="0.25">
      <c r="B96" s="2"/>
      <c r="C96" s="1"/>
      <c r="D96" s="31"/>
      <c r="E96" s="31"/>
    </row>
    <row r="97" spans="2:5" ht="19.5" customHeight="1" x14ac:dyDescent="0.25">
      <c r="B97" s="10" t="s">
        <v>78</v>
      </c>
      <c r="C97" s="1" t="s">
        <v>79</v>
      </c>
      <c r="D97" s="31">
        <v>50</v>
      </c>
      <c r="E97" s="31">
        <v>50</v>
      </c>
    </row>
    <row r="98" spans="2:5" x14ac:dyDescent="0.25">
      <c r="B98" s="10"/>
      <c r="C98" s="1"/>
      <c r="D98" s="31"/>
      <c r="E98" s="31"/>
    </row>
    <row r="99" spans="2:5" ht="30.15" x14ac:dyDescent="0.25">
      <c r="B99" s="10" t="s">
        <v>80</v>
      </c>
      <c r="C99" s="1" t="s">
        <v>100</v>
      </c>
      <c r="D99" s="31">
        <v>410</v>
      </c>
      <c r="E99" s="31">
        <v>410</v>
      </c>
    </row>
    <row r="100" spans="2:5" x14ac:dyDescent="0.25">
      <c r="B100" s="10"/>
      <c r="C100" s="1"/>
      <c r="D100" s="31"/>
      <c r="E100" s="31"/>
    </row>
    <row r="101" spans="2:5" x14ac:dyDescent="0.25">
      <c r="B101" s="10" t="s">
        <v>151</v>
      </c>
      <c r="C101" s="1" t="s">
        <v>160</v>
      </c>
      <c r="D101" s="31">
        <v>499</v>
      </c>
      <c r="E101" s="31">
        <v>499</v>
      </c>
    </row>
    <row r="102" spans="2:5" x14ac:dyDescent="0.25">
      <c r="B102" s="10"/>
      <c r="C102" s="1"/>
      <c r="D102" s="31"/>
      <c r="E102" s="31"/>
    </row>
    <row r="103" spans="2:5" ht="30.15" x14ac:dyDescent="0.25">
      <c r="B103" s="5" t="s">
        <v>28</v>
      </c>
      <c r="C103" s="3" t="s">
        <v>29</v>
      </c>
      <c r="D103" s="37">
        <f>SUM(D105+D109)</f>
        <v>2850</v>
      </c>
      <c r="E103" s="37">
        <f>SUM(E105+E109)</f>
        <v>2850</v>
      </c>
    </row>
    <row r="104" spans="2:5" x14ac:dyDescent="0.25">
      <c r="B104" s="2"/>
      <c r="C104" s="1"/>
      <c r="D104" s="31"/>
      <c r="E104" s="31"/>
    </row>
    <row r="105" spans="2:5" ht="93.8" customHeight="1" x14ac:dyDescent="0.25">
      <c r="B105" s="2" t="s">
        <v>81</v>
      </c>
      <c r="C105" s="1" t="s">
        <v>82</v>
      </c>
      <c r="D105" s="31">
        <f>SUM(D107)</f>
        <v>100</v>
      </c>
      <c r="E105" s="31">
        <f>SUM(E107)</f>
        <v>100</v>
      </c>
    </row>
    <row r="106" spans="2:5" x14ac:dyDescent="0.25">
      <c r="B106" s="2"/>
      <c r="C106" s="1"/>
      <c r="D106" s="31"/>
      <c r="E106" s="31"/>
    </row>
    <row r="107" spans="2:5" ht="90.35" x14ac:dyDescent="0.25">
      <c r="B107" s="2" t="s">
        <v>126</v>
      </c>
      <c r="C107" s="1" t="s">
        <v>127</v>
      </c>
      <c r="D107" s="31">
        <v>100</v>
      </c>
      <c r="E107" s="31">
        <v>100</v>
      </c>
    </row>
    <row r="108" spans="2:5" x14ac:dyDescent="0.25">
      <c r="B108" s="2"/>
      <c r="C108" s="1"/>
      <c r="D108" s="31"/>
      <c r="E108" s="31"/>
    </row>
    <row r="109" spans="2:5" ht="28.5" customHeight="1" x14ac:dyDescent="0.25">
      <c r="B109" s="2" t="s">
        <v>103</v>
      </c>
      <c r="C109" s="1" t="s">
        <v>83</v>
      </c>
      <c r="D109" s="31">
        <f>SUM(D111+D113)</f>
        <v>2750</v>
      </c>
      <c r="E109" s="31">
        <f>SUM(E111+E113)</f>
        <v>2750</v>
      </c>
    </row>
    <row r="110" spans="2:5" ht="12.6" customHeight="1" x14ac:dyDescent="0.25">
      <c r="B110" s="2"/>
      <c r="C110" s="1"/>
      <c r="D110" s="31"/>
      <c r="E110" s="31"/>
    </row>
    <row r="111" spans="2:5" ht="28.5" customHeight="1" x14ac:dyDescent="0.25">
      <c r="B111" s="2" t="s">
        <v>128</v>
      </c>
      <c r="C111" s="1" t="s">
        <v>129</v>
      </c>
      <c r="D111" s="31">
        <v>2650</v>
      </c>
      <c r="E111" s="31">
        <v>2650</v>
      </c>
    </row>
    <row r="112" spans="2:5" ht="15.05" customHeight="1" x14ac:dyDescent="0.25">
      <c r="B112" s="2"/>
      <c r="C112" s="1"/>
      <c r="D112" s="31"/>
      <c r="E112" s="31"/>
    </row>
    <row r="113" spans="2:5" ht="59.4" customHeight="1" x14ac:dyDescent="0.25">
      <c r="B113" s="2" t="s">
        <v>176</v>
      </c>
      <c r="C113" s="1" t="s">
        <v>162</v>
      </c>
      <c r="D113" s="31">
        <f>SUM(D115)</f>
        <v>100</v>
      </c>
      <c r="E113" s="31">
        <f>SUM(E115)</f>
        <v>100</v>
      </c>
    </row>
    <row r="114" spans="2:5" ht="15.05" customHeight="1" x14ac:dyDescent="0.25">
      <c r="B114" s="2"/>
      <c r="C114" s="1"/>
      <c r="D114" s="31"/>
      <c r="E114" s="31"/>
    </row>
    <row r="115" spans="2:5" ht="60.25" x14ac:dyDescent="0.25">
      <c r="B115" s="2" t="s">
        <v>101</v>
      </c>
      <c r="C115" s="1" t="s">
        <v>102</v>
      </c>
      <c r="D115" s="31">
        <v>100</v>
      </c>
      <c r="E115" s="31">
        <v>100</v>
      </c>
    </row>
    <row r="116" spans="2:5" x14ac:dyDescent="0.25">
      <c r="B116" s="2"/>
      <c r="C116" s="1"/>
      <c r="D116" s="31"/>
      <c r="E116" s="31"/>
    </row>
    <row r="117" spans="2:5" x14ac:dyDescent="0.25">
      <c r="B117" s="5" t="s">
        <v>30</v>
      </c>
      <c r="C117" s="3" t="s">
        <v>31</v>
      </c>
      <c r="D117" s="37">
        <f>D119+D137+D141</f>
        <v>2046</v>
      </c>
      <c r="E117" s="37">
        <f>E119+E137+E141</f>
        <v>2200</v>
      </c>
    </row>
    <row r="118" spans="2:5" x14ac:dyDescent="0.25">
      <c r="B118" s="5"/>
      <c r="C118" s="1"/>
      <c r="D118" s="37"/>
      <c r="E118" s="31"/>
    </row>
    <row r="119" spans="2:5" ht="50.4" customHeight="1" x14ac:dyDescent="0.25">
      <c r="B119" s="2" t="s">
        <v>164</v>
      </c>
      <c r="C119" s="1" t="s">
        <v>163</v>
      </c>
      <c r="D119" s="31">
        <f>SUM(D121+D123+D125+D127+D129+D131+D133+D135)</f>
        <v>359</v>
      </c>
      <c r="E119" s="31">
        <f>SUM(E121+E123+E125+E127+E129+E131+E133+E135)</f>
        <v>384</v>
      </c>
    </row>
    <row r="120" spans="2:5" x14ac:dyDescent="0.25">
      <c r="B120" s="5"/>
      <c r="C120" s="3"/>
      <c r="D120" s="37"/>
      <c r="E120" s="31"/>
    </row>
    <row r="121" spans="2:5" ht="75.3" x14ac:dyDescent="0.25">
      <c r="B121" s="2" t="s">
        <v>114</v>
      </c>
      <c r="C121" s="1" t="s">
        <v>115</v>
      </c>
      <c r="D121" s="31">
        <v>2</v>
      </c>
      <c r="E121" s="31">
        <v>2</v>
      </c>
    </row>
    <row r="122" spans="2:5" ht="14.4" customHeight="1" x14ac:dyDescent="0.25">
      <c r="B122" s="2"/>
      <c r="C122" s="1"/>
      <c r="D122" s="31"/>
      <c r="E122" s="31"/>
    </row>
    <row r="123" spans="2:5" ht="90.35" x14ac:dyDescent="0.25">
      <c r="B123" s="2" t="s">
        <v>130</v>
      </c>
      <c r="C123" s="1" t="s">
        <v>131</v>
      </c>
      <c r="D123" s="31">
        <v>2</v>
      </c>
      <c r="E123" s="31">
        <v>2</v>
      </c>
    </row>
    <row r="124" spans="2:5" x14ac:dyDescent="0.25">
      <c r="B124" s="2"/>
      <c r="C124" s="1"/>
      <c r="D124" s="37"/>
      <c r="E124" s="31"/>
    </row>
    <row r="125" spans="2:5" ht="75.3" x14ac:dyDescent="0.25">
      <c r="B125" s="2" t="s">
        <v>152</v>
      </c>
      <c r="C125" s="1" t="s">
        <v>153</v>
      </c>
      <c r="D125" s="31">
        <v>3</v>
      </c>
      <c r="E125" s="31">
        <v>3</v>
      </c>
    </row>
    <row r="126" spans="2:5" x14ac:dyDescent="0.25">
      <c r="B126" s="2"/>
      <c r="C126" s="1"/>
      <c r="D126" s="31"/>
      <c r="E126" s="31"/>
    </row>
    <row r="127" spans="2:5" ht="105.4" x14ac:dyDescent="0.25">
      <c r="B127" s="2" t="s">
        <v>154</v>
      </c>
      <c r="C127" s="1" t="s">
        <v>155</v>
      </c>
      <c r="D127" s="31">
        <v>110</v>
      </c>
      <c r="E127" s="31">
        <v>120</v>
      </c>
    </row>
    <row r="128" spans="2:5" x14ac:dyDescent="0.25">
      <c r="B128" s="2"/>
      <c r="C128" s="1"/>
      <c r="D128" s="37"/>
      <c r="E128" s="31"/>
    </row>
    <row r="129" spans="2:5" ht="90.35" x14ac:dyDescent="0.25">
      <c r="B129" s="2" t="s">
        <v>132</v>
      </c>
      <c r="C129" s="1" t="s">
        <v>133</v>
      </c>
      <c r="D129" s="31">
        <v>210</v>
      </c>
      <c r="E129" s="31">
        <v>220</v>
      </c>
    </row>
    <row r="130" spans="2:5" x14ac:dyDescent="0.25">
      <c r="B130" s="2"/>
      <c r="C130" s="1"/>
      <c r="D130" s="37"/>
      <c r="E130" s="31"/>
    </row>
    <row r="131" spans="2:5" ht="210.8" x14ac:dyDescent="0.25">
      <c r="B131" s="2" t="s">
        <v>110</v>
      </c>
      <c r="C131" s="1" t="s">
        <v>111</v>
      </c>
      <c r="D131" s="31">
        <v>13</v>
      </c>
      <c r="E131" s="31">
        <v>15</v>
      </c>
    </row>
    <row r="132" spans="2:5" x14ac:dyDescent="0.25">
      <c r="B132" s="2"/>
      <c r="C132" s="1"/>
      <c r="D132" s="31"/>
      <c r="E132" s="31"/>
    </row>
    <row r="133" spans="2:5" ht="75.3" x14ac:dyDescent="0.25">
      <c r="B133" s="2" t="s">
        <v>156</v>
      </c>
      <c r="C133" s="1" t="s">
        <v>157</v>
      </c>
      <c r="D133" s="31">
        <v>6</v>
      </c>
      <c r="E133" s="31">
        <v>7</v>
      </c>
    </row>
    <row r="134" spans="2:5" x14ac:dyDescent="0.25">
      <c r="B134" s="2"/>
      <c r="C134" s="1"/>
      <c r="D134" s="31"/>
      <c r="E134" s="31"/>
    </row>
    <row r="135" spans="2:5" ht="90.35" x14ac:dyDescent="0.25">
      <c r="B135" s="2" t="s">
        <v>134</v>
      </c>
      <c r="C135" s="1" t="s">
        <v>135</v>
      </c>
      <c r="D135" s="31">
        <v>13</v>
      </c>
      <c r="E135" s="31">
        <v>15</v>
      </c>
    </row>
    <row r="136" spans="2:5" x14ac:dyDescent="0.25">
      <c r="B136" s="2"/>
      <c r="C136" s="1"/>
      <c r="D136" s="31"/>
      <c r="E136" s="31"/>
    </row>
    <row r="137" spans="2:5" ht="120.45" x14ac:dyDescent="0.25">
      <c r="B137" s="2" t="s">
        <v>165</v>
      </c>
      <c r="C137" s="1" t="s">
        <v>175</v>
      </c>
      <c r="D137" s="31">
        <f>SUM(D139)</f>
        <v>370</v>
      </c>
      <c r="E137" s="31">
        <f>SUM(E139)</f>
        <v>380</v>
      </c>
    </row>
    <row r="138" spans="2:5" x14ac:dyDescent="0.25">
      <c r="B138" s="2"/>
      <c r="C138" s="1"/>
      <c r="D138" s="31"/>
      <c r="E138" s="31"/>
    </row>
    <row r="139" spans="2:5" ht="75.3" x14ac:dyDescent="0.25">
      <c r="B139" s="2" t="s">
        <v>108</v>
      </c>
      <c r="C139" s="1" t="s">
        <v>109</v>
      </c>
      <c r="D139" s="31">
        <v>370</v>
      </c>
      <c r="E139" s="31">
        <v>380</v>
      </c>
    </row>
    <row r="140" spans="2:5" x14ac:dyDescent="0.25">
      <c r="B140" s="2"/>
      <c r="C140" s="1"/>
      <c r="D140" s="31"/>
      <c r="E140" s="31"/>
    </row>
    <row r="141" spans="2:5" x14ac:dyDescent="0.25">
      <c r="B141" s="2" t="s">
        <v>166</v>
      </c>
      <c r="C141" s="1" t="s">
        <v>167</v>
      </c>
      <c r="D141" s="31">
        <f>SUM(D143+D149+D153+D159)</f>
        <v>1317</v>
      </c>
      <c r="E141" s="31">
        <f>SUM(E143+E149+E153+E159)</f>
        <v>1436</v>
      </c>
    </row>
    <row r="142" spans="2:5" x14ac:dyDescent="0.25">
      <c r="B142" s="2"/>
      <c r="C142" s="1"/>
      <c r="D142" s="31"/>
      <c r="E142" s="31"/>
    </row>
    <row r="143" spans="2:5" ht="90.35" x14ac:dyDescent="0.25">
      <c r="B143" s="2" t="s">
        <v>168</v>
      </c>
      <c r="C143" s="1" t="s">
        <v>169</v>
      </c>
      <c r="D143" s="31">
        <f>SUM(D145+D147)</f>
        <v>170</v>
      </c>
      <c r="E143" s="31">
        <f>SUM(E145+E147)</f>
        <v>190</v>
      </c>
    </row>
    <row r="144" spans="2:5" x14ac:dyDescent="0.25">
      <c r="B144" s="2"/>
      <c r="C144" s="1"/>
      <c r="D144" s="31"/>
      <c r="E144" s="31"/>
    </row>
    <row r="145" spans="2:5" ht="45.2" x14ac:dyDescent="0.25">
      <c r="B145" s="8" t="s">
        <v>116</v>
      </c>
      <c r="C145" s="1" t="s">
        <v>117</v>
      </c>
      <c r="D145" s="31">
        <v>110</v>
      </c>
      <c r="E145" s="31">
        <v>120</v>
      </c>
    </row>
    <row r="146" spans="2:5" x14ac:dyDescent="0.25">
      <c r="B146" s="2"/>
      <c r="C146" s="1"/>
      <c r="D146" s="31"/>
      <c r="E146" s="31"/>
    </row>
    <row r="147" spans="2:5" ht="60.25" x14ac:dyDescent="0.25">
      <c r="B147" s="2" t="s">
        <v>106</v>
      </c>
      <c r="C147" s="1" t="s">
        <v>107</v>
      </c>
      <c r="D147" s="31">
        <v>60</v>
      </c>
      <c r="E147" s="31">
        <v>70</v>
      </c>
    </row>
    <row r="148" spans="2:5" x14ac:dyDescent="0.25">
      <c r="B148" s="2"/>
      <c r="C148" s="1"/>
      <c r="D148" s="31"/>
      <c r="E148" s="31"/>
    </row>
    <row r="149" spans="2:5" ht="30.15" x14ac:dyDescent="0.25">
      <c r="B149" s="2" t="s">
        <v>170</v>
      </c>
      <c r="C149" s="1" t="s">
        <v>171</v>
      </c>
      <c r="D149" s="31">
        <f>SUM(D151)</f>
        <v>10</v>
      </c>
      <c r="E149" s="31">
        <f>SUM(E151)</f>
        <v>10</v>
      </c>
    </row>
    <row r="150" spans="2:5" x14ac:dyDescent="0.25">
      <c r="B150" s="2"/>
      <c r="C150" s="1"/>
      <c r="D150" s="31"/>
      <c r="E150" s="31"/>
    </row>
    <row r="151" spans="2:5" ht="150.55000000000001" x14ac:dyDescent="0.25">
      <c r="B151" s="13" t="s">
        <v>136</v>
      </c>
      <c r="C151" s="1" t="s">
        <v>118</v>
      </c>
      <c r="D151" s="31">
        <v>10</v>
      </c>
      <c r="E151" s="31">
        <v>10</v>
      </c>
    </row>
    <row r="152" spans="2:5" x14ac:dyDescent="0.25">
      <c r="B152" s="13"/>
      <c r="C152" s="1"/>
      <c r="D152" s="31"/>
      <c r="E152" s="31"/>
    </row>
    <row r="153" spans="2:5" ht="75.3" x14ac:dyDescent="0.25">
      <c r="B153" s="13" t="s">
        <v>172</v>
      </c>
      <c r="C153" s="1" t="s">
        <v>173</v>
      </c>
      <c r="D153" s="31">
        <f>SUM(D155+D157)</f>
        <v>569</v>
      </c>
      <c r="E153" s="31">
        <f>SUM(E155+E157)</f>
        <v>649</v>
      </c>
    </row>
    <row r="154" spans="2:5" x14ac:dyDescent="0.25">
      <c r="B154" s="13"/>
      <c r="C154" s="1"/>
      <c r="D154" s="31"/>
      <c r="E154" s="31"/>
    </row>
    <row r="155" spans="2:5" ht="60.25" x14ac:dyDescent="0.25">
      <c r="B155" s="2" t="s">
        <v>137</v>
      </c>
      <c r="C155" s="1" t="s">
        <v>138</v>
      </c>
      <c r="D155" s="31">
        <v>559</v>
      </c>
      <c r="E155" s="31">
        <v>639</v>
      </c>
    </row>
    <row r="156" spans="2:5" x14ac:dyDescent="0.25">
      <c r="B156" s="2"/>
      <c r="C156" s="1"/>
      <c r="D156" s="31"/>
      <c r="E156" s="31"/>
    </row>
    <row r="157" spans="2:5" ht="75.3" x14ac:dyDescent="0.25">
      <c r="B157" s="2" t="s">
        <v>139</v>
      </c>
      <c r="C157" s="1" t="s">
        <v>140</v>
      </c>
      <c r="D157" s="31">
        <v>10</v>
      </c>
      <c r="E157" s="31">
        <v>10</v>
      </c>
    </row>
    <row r="158" spans="2:5" x14ac:dyDescent="0.25">
      <c r="B158" s="2"/>
      <c r="C158" s="1"/>
      <c r="D158" s="31"/>
      <c r="E158" s="31"/>
    </row>
    <row r="159" spans="2:5" x14ac:dyDescent="0.25">
      <c r="B159" s="2" t="s">
        <v>174</v>
      </c>
      <c r="C159" s="1" t="s">
        <v>177</v>
      </c>
      <c r="D159" s="31">
        <f>SUM(D161)</f>
        <v>568</v>
      </c>
      <c r="E159" s="31">
        <f>SUM(E161)</f>
        <v>587</v>
      </c>
    </row>
    <row r="160" spans="2:5" x14ac:dyDescent="0.25">
      <c r="B160" s="2"/>
      <c r="C160" s="1"/>
      <c r="D160" s="31"/>
      <c r="E160" s="31"/>
    </row>
    <row r="161" spans="2:8" ht="90.35" x14ac:dyDescent="0.25">
      <c r="B161" s="2" t="s">
        <v>112</v>
      </c>
      <c r="C161" s="1" t="s">
        <v>113</v>
      </c>
      <c r="D161" s="31">
        <v>568</v>
      </c>
      <c r="E161" s="31">
        <v>587</v>
      </c>
    </row>
    <row r="162" spans="2:8" x14ac:dyDescent="0.25">
      <c r="B162" s="2"/>
      <c r="C162" s="1"/>
      <c r="D162" s="31"/>
      <c r="E162" s="37"/>
    </row>
    <row r="163" spans="2:8" x14ac:dyDescent="0.25">
      <c r="B163" s="5" t="s">
        <v>32</v>
      </c>
      <c r="C163" s="3" t="s">
        <v>33</v>
      </c>
      <c r="D163" s="31">
        <f>D165</f>
        <v>1657947.4</v>
      </c>
      <c r="E163" s="31">
        <f>E165</f>
        <v>1776001.4000000001</v>
      </c>
    </row>
    <row r="164" spans="2:8" x14ac:dyDescent="0.25">
      <c r="B164" s="8"/>
      <c r="C164" s="1"/>
      <c r="D164" s="31"/>
      <c r="E164" s="31"/>
    </row>
    <row r="165" spans="2:8" ht="30.15" x14ac:dyDescent="0.25">
      <c r="B165" s="22" t="s">
        <v>34</v>
      </c>
      <c r="C165" s="1" t="s">
        <v>35</v>
      </c>
      <c r="D165" s="31">
        <f>D167+D177+D191</f>
        <v>1657947.4</v>
      </c>
      <c r="E165" s="31">
        <f>E167+E177+E191</f>
        <v>1776001.4000000001</v>
      </c>
      <c r="G165" s="4"/>
      <c r="H165" s="4"/>
    </row>
    <row r="166" spans="2:8" x14ac:dyDescent="0.25">
      <c r="B166" s="22"/>
      <c r="C166" s="1"/>
      <c r="D166" s="31"/>
      <c r="E166" s="31"/>
      <c r="G166" s="4"/>
      <c r="H166" s="4"/>
    </row>
    <row r="167" spans="2:8" ht="30.15" x14ac:dyDescent="0.25">
      <c r="B167" s="22" t="s">
        <v>84</v>
      </c>
      <c r="C167" s="1" t="s">
        <v>97</v>
      </c>
      <c r="D167" s="31">
        <f>D169+D175+D171</f>
        <v>683590.6</v>
      </c>
      <c r="E167" s="31">
        <f>E169+E175+E171</f>
        <v>728845.5</v>
      </c>
    </row>
    <row r="168" spans="2:8" x14ac:dyDescent="0.25">
      <c r="B168" s="22"/>
      <c r="C168" s="1"/>
      <c r="D168" s="31"/>
      <c r="E168" s="31"/>
    </row>
    <row r="169" spans="2:8" ht="135.5" x14ac:dyDescent="0.25">
      <c r="B169" s="23" t="s">
        <v>141</v>
      </c>
      <c r="C169" s="40" t="s">
        <v>120</v>
      </c>
      <c r="D169" s="32">
        <v>22161.9</v>
      </c>
      <c r="E169" s="34">
        <v>19400.400000000001</v>
      </c>
    </row>
    <row r="170" spans="2:8" x14ac:dyDescent="0.25">
      <c r="B170" s="23"/>
      <c r="C170" s="1"/>
      <c r="D170" s="32"/>
      <c r="E170" s="34"/>
    </row>
    <row r="171" spans="2:8" ht="45.2" x14ac:dyDescent="0.25">
      <c r="B171" s="23" t="s">
        <v>195</v>
      </c>
      <c r="C171" s="1" t="s">
        <v>196</v>
      </c>
      <c r="D171" s="32">
        <v>2472.6</v>
      </c>
      <c r="E171" s="34">
        <v>2472.5</v>
      </c>
    </row>
    <row r="172" spans="2:8" x14ac:dyDescent="0.25">
      <c r="B172" s="23"/>
      <c r="C172" s="1"/>
      <c r="D172" s="31"/>
      <c r="E172" s="31"/>
    </row>
    <row r="173" spans="2:8" x14ac:dyDescent="0.25">
      <c r="B173" s="23"/>
      <c r="C173" s="1"/>
      <c r="D173" s="31"/>
      <c r="E173" s="31"/>
    </row>
    <row r="174" spans="2:8" x14ac:dyDescent="0.25">
      <c r="B174" s="23"/>
      <c r="C174" s="1"/>
      <c r="D174" s="31"/>
      <c r="E174" s="31"/>
    </row>
    <row r="175" spans="2:8" x14ac:dyDescent="0.25">
      <c r="B175" s="22" t="s">
        <v>85</v>
      </c>
      <c r="C175" s="1" t="s">
        <v>92</v>
      </c>
      <c r="D175" s="31">
        <v>658956.1</v>
      </c>
      <c r="E175" s="31">
        <v>706972.6</v>
      </c>
    </row>
    <row r="176" spans="2:8" x14ac:dyDescent="0.25">
      <c r="B176" s="22"/>
      <c r="C176" s="1"/>
      <c r="D176" s="31"/>
      <c r="E176" s="31"/>
    </row>
    <row r="177" spans="2:5" x14ac:dyDescent="0.25">
      <c r="B177" s="22" t="s">
        <v>86</v>
      </c>
      <c r="C177" s="1" t="s">
        <v>147</v>
      </c>
      <c r="D177" s="31">
        <f>D189+D185+D179+D187+D181+D183</f>
        <v>856012.80000000005</v>
      </c>
      <c r="E177" s="31">
        <f>E189+E185+E179+E187+E181+E183</f>
        <v>924818.3</v>
      </c>
    </row>
    <row r="178" spans="2:5" x14ac:dyDescent="0.25">
      <c r="B178" s="22"/>
      <c r="C178" s="1"/>
      <c r="D178" s="31"/>
      <c r="E178" s="31"/>
    </row>
    <row r="179" spans="2:5" ht="30.15" x14ac:dyDescent="0.25">
      <c r="B179" s="22" t="s">
        <v>47</v>
      </c>
      <c r="C179" s="1" t="s">
        <v>93</v>
      </c>
      <c r="D179" s="31">
        <v>761029.4</v>
      </c>
      <c r="E179" s="31">
        <v>828883.3</v>
      </c>
    </row>
    <row r="180" spans="2:5" x14ac:dyDescent="0.25">
      <c r="B180" s="24"/>
      <c r="C180" s="21"/>
      <c r="D180" s="33"/>
      <c r="E180" s="31"/>
    </row>
    <row r="181" spans="2:5" ht="120.45" x14ac:dyDescent="0.25">
      <c r="B181" s="24" t="s">
        <v>121</v>
      </c>
      <c r="C181" s="1" t="s">
        <v>119</v>
      </c>
      <c r="D181" s="34">
        <v>19765</v>
      </c>
      <c r="E181" s="34">
        <v>20555.599999999999</v>
      </c>
    </row>
    <row r="182" spans="2:5" x14ac:dyDescent="0.25">
      <c r="B182" s="24"/>
      <c r="C182" s="1"/>
      <c r="D182" s="33"/>
      <c r="E182" s="31"/>
    </row>
    <row r="183" spans="2:5" ht="150.55000000000001" x14ac:dyDescent="0.25">
      <c r="B183" s="24" t="s">
        <v>145</v>
      </c>
      <c r="C183" s="1" t="s">
        <v>146</v>
      </c>
      <c r="D183" s="34">
        <v>65336.9</v>
      </c>
      <c r="E183" s="38">
        <v>65513.8</v>
      </c>
    </row>
    <row r="184" spans="2:5" x14ac:dyDescent="0.25">
      <c r="B184" s="24"/>
      <c r="C184" s="1"/>
      <c r="D184" s="33"/>
      <c r="E184" s="31"/>
    </row>
    <row r="185" spans="2:5" ht="45.2" x14ac:dyDescent="0.25">
      <c r="B185" s="24" t="s">
        <v>46</v>
      </c>
      <c r="C185" s="18" t="s">
        <v>94</v>
      </c>
      <c r="D185" s="35">
        <v>4603</v>
      </c>
      <c r="E185" s="39">
        <v>4768.2</v>
      </c>
    </row>
    <row r="186" spans="2:5" x14ac:dyDescent="0.25">
      <c r="B186" s="24"/>
      <c r="C186" s="18"/>
      <c r="D186" s="33"/>
      <c r="E186" s="31"/>
    </row>
    <row r="187" spans="2:5" ht="60.25" x14ac:dyDescent="0.25">
      <c r="B187" s="14" t="s">
        <v>90</v>
      </c>
      <c r="C187" s="18" t="s">
        <v>95</v>
      </c>
      <c r="D187" s="34">
        <v>355.5</v>
      </c>
      <c r="E187" s="38">
        <v>40.1</v>
      </c>
    </row>
    <row r="188" spans="2:5" x14ac:dyDescent="0.25">
      <c r="B188" s="24"/>
      <c r="C188" s="18"/>
      <c r="D188" s="33"/>
      <c r="E188" s="31"/>
    </row>
    <row r="189" spans="2:5" s="30" customFormat="1" ht="30.15" x14ac:dyDescent="0.25">
      <c r="B189" s="28" t="s">
        <v>45</v>
      </c>
      <c r="C189" s="29" t="s">
        <v>96</v>
      </c>
      <c r="D189" s="35">
        <v>4923</v>
      </c>
      <c r="E189" s="39">
        <v>5057.3</v>
      </c>
    </row>
    <row r="190" spans="2:5" x14ac:dyDescent="0.25">
      <c r="B190" s="22"/>
      <c r="C190" s="1"/>
      <c r="D190" s="31"/>
      <c r="E190" s="31"/>
    </row>
    <row r="191" spans="2:5" ht="30.15" x14ac:dyDescent="0.25">
      <c r="B191" s="22" t="s">
        <v>91</v>
      </c>
      <c r="C191" s="1" t="s">
        <v>148</v>
      </c>
      <c r="D191" s="31">
        <f>D193</f>
        <v>118344</v>
      </c>
      <c r="E191" s="31">
        <f>E193</f>
        <v>122337.60000000001</v>
      </c>
    </row>
    <row r="192" spans="2:5" x14ac:dyDescent="0.25">
      <c r="B192" s="22"/>
      <c r="C192" s="1"/>
      <c r="D192" s="31"/>
      <c r="E192" s="31"/>
    </row>
    <row r="193" spans="2:7" ht="75.3" x14ac:dyDescent="0.25">
      <c r="B193" s="25" t="s">
        <v>104</v>
      </c>
      <c r="C193" s="15" t="s">
        <v>105</v>
      </c>
      <c r="D193" s="36">
        <v>118344</v>
      </c>
      <c r="E193" s="36">
        <v>122337.60000000001</v>
      </c>
      <c r="G193" s="9"/>
    </row>
    <row r="194" spans="2:7" x14ac:dyDescent="0.25">
      <c r="B194" s="15"/>
      <c r="C194" s="16"/>
      <c r="D194" s="31"/>
      <c r="E194" s="31"/>
    </row>
    <row r="195" spans="2:7" x14ac:dyDescent="0.25">
      <c r="B195" s="5" t="s">
        <v>36</v>
      </c>
      <c r="C195" s="1"/>
      <c r="D195" s="37">
        <f>D19+D163</f>
        <v>2770174.5</v>
      </c>
      <c r="E195" s="37">
        <f>E19+E163</f>
        <v>2944606.8000000003</v>
      </c>
    </row>
    <row r="196" spans="2:7" x14ac:dyDescent="0.25">
      <c r="D196" s="4"/>
      <c r="E196" s="4"/>
    </row>
    <row r="197" spans="2:7" x14ac:dyDescent="0.25">
      <c r="D197" s="4"/>
      <c r="E197" s="4"/>
    </row>
    <row r="198" spans="2:7" x14ac:dyDescent="0.25">
      <c r="D198" s="4"/>
      <c r="E198" s="4"/>
    </row>
    <row r="199" spans="2:7" x14ac:dyDescent="0.25">
      <c r="D199" s="4"/>
      <c r="E199" s="4"/>
    </row>
    <row r="200" spans="2:7" x14ac:dyDescent="0.25">
      <c r="D200" s="4"/>
      <c r="E200" s="4"/>
    </row>
  </sheetData>
  <sortState ref="B114:E134">
    <sortCondition ref="C114:C134"/>
  </sortState>
  <mergeCells count="16">
    <mergeCell ref="B6:F6"/>
    <mergeCell ref="B1:F1"/>
    <mergeCell ref="B2:F2"/>
    <mergeCell ref="B3:F3"/>
    <mergeCell ref="B4:F4"/>
    <mergeCell ref="B5:F5"/>
    <mergeCell ref="B17:B18"/>
    <mergeCell ref="C17:C18"/>
    <mergeCell ref="D17:E17"/>
    <mergeCell ref="B7:F7"/>
    <mergeCell ref="B14:F14"/>
    <mergeCell ref="B8:F8"/>
    <mergeCell ref="B11:F11"/>
    <mergeCell ref="B12:F12"/>
    <mergeCell ref="B13:F13"/>
    <mergeCell ref="D9:E9"/>
  </mergeCells>
  <pageMargins left="0.59055118110236227" right="0.19685039370078741" top="0.39370078740157483" bottom="0.3937007874015748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chis-raifo9-fo</dc:creator>
  <cp:lastModifiedBy>chis-raifo2-fo</cp:lastModifiedBy>
  <cp:lastPrinted>2023-12-12T12:25:05Z</cp:lastPrinted>
  <dcterms:created xsi:type="dcterms:W3CDTF">2014-10-29T05:59:09Z</dcterms:created>
  <dcterms:modified xsi:type="dcterms:W3CDTF">2024-11-14T07:32:20Z</dcterms:modified>
</cp:coreProperties>
</file>