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28D0C004-54A9-48F5-97F5-8935F8492130}" xr6:coauthVersionLast="37" xr6:coauthVersionMax="37" xr10:uidLastSave="{00000000-0000-0000-0000-000000000000}"/>
  <bookViews>
    <workbookView xWindow="0" yWindow="0" windowWidth="23263" windowHeight="10198" xr2:uid="{00000000-000D-0000-FFFF-FFFF00000000}"/>
  </bookViews>
  <sheets>
    <sheet name="Лист1" sheetId="1" r:id="rId1"/>
  </sheets>
  <definedNames>
    <definedName name="_xlnm.Print_Titles" localSheetId="0">Лист1!$17:$19</definedName>
    <definedName name="_xlnm.Print_Area" localSheetId="0">Лист1!$A$1:$D$203</definedName>
  </definedNames>
  <calcPr calcId="179021" iterate="1" iterateCount="201" calcOnSave="0"/>
</workbook>
</file>

<file path=xl/calcChain.xml><?xml version="1.0" encoding="utf-8"?>
<calcChain xmlns="http://schemas.openxmlformats.org/spreadsheetml/2006/main">
  <c r="D184" i="1" l="1"/>
  <c r="D174" i="1"/>
  <c r="D87" i="1" l="1"/>
  <c r="D24" i="1"/>
  <c r="D120" i="1" l="1"/>
  <c r="D156" i="1"/>
  <c r="D95" i="1" l="1"/>
  <c r="D85" i="1" s="1"/>
  <c r="D60" i="1" l="1"/>
  <c r="D70" i="1" l="1"/>
  <c r="D68" i="1" s="1"/>
  <c r="D144" i="1" l="1"/>
  <c r="D166" i="1" l="1"/>
  <c r="D160" i="1"/>
  <c r="D150" i="1"/>
  <c r="D126" i="1"/>
  <c r="D116" i="1"/>
  <c r="D148" i="1" l="1"/>
  <c r="D124" i="1" s="1"/>
  <c r="D199" i="1"/>
  <c r="D172" i="1" s="1"/>
  <c r="D112" i="1" l="1"/>
  <c r="D100" i="1"/>
  <c r="D53" i="1"/>
  <c r="D64" i="1"/>
  <c r="D51" i="1" l="1"/>
  <c r="D79" i="1"/>
  <c r="D73" i="1" s="1"/>
  <c r="D110" i="1"/>
  <c r="D99" i="1" l="1"/>
  <c r="D41" i="1"/>
  <c r="D40" i="1" s="1"/>
  <c r="D22" i="1"/>
  <c r="D20" i="1" l="1"/>
  <c r="D170" i="1"/>
  <c r="D203" i="1" l="1"/>
</calcChain>
</file>

<file path=xl/sharedStrings.xml><?xml version="1.0" encoding="utf-8"?>
<sst xmlns="http://schemas.openxmlformats.org/spreadsheetml/2006/main" count="203" uniqueCount="201">
  <si>
    <t>Наименование</t>
  </si>
  <si>
    <t>Код дохода</t>
  </si>
  <si>
    <t>Сумма</t>
  </si>
  <si>
    <t>НАЛОГОВЫЕ И НЕНАЛОГОВЫЕ ДОХОДЫ</t>
  </si>
  <si>
    <t>НАЛОГИ НА ПРИБЫЛЬ, ДОХОДЫ</t>
  </si>
  <si>
    <t>1 01 00000 00 0000 000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</si>
  <si>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</si>
  <si>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</si>
  <si>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</si>
  <si>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</si>
  <si>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103 02000 01 0000 110</t>
  </si>
  <si>
    <t>НАЛОГИ НА СОВОКУПНЫЙ ДОХОД</t>
  </si>
  <si>
    <t>1 05 00000 00 0000 000</t>
  </si>
  <si>
    <t>Налог, взимаемый с налогоплательщиков, выбравших в качестве объекта налогообложения доходы</t>
  </si>
  <si>
    <t xml:space="preserve"> </t>
  </si>
  <si>
    <t>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</si>
  <si>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</si>
  <si>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1 05 01020 01 0000 110</t>
  </si>
  <si>
    <t>Налог, взимаемый в связи с применением патентной системы налогообложения</t>
  </si>
  <si>
    <t>1 05 04000 02 0000 110</t>
  </si>
  <si>
    <t>Единый сельскохозяйственный  налог</t>
  </si>
  <si>
    <t>1 05 03000 01 0000 110</t>
  </si>
  <si>
    <t>ГОСУДАРСТВЕННАЯ ПОШЛИНА</t>
  </si>
  <si>
    <t>1 08 00000 00 0000 000</t>
  </si>
  <si>
    <t>1 08 03010 01 0000 110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</si>
  <si>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</si>
  <si>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</si>
  <si>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</si>
  <si>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</si>
  <si>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</si>
  <si>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1 12 01000 01 0000 120</t>
  </si>
  <si>
    <t>ДОХОДЫ ОТ ПРОДАЖИ МАТЕРИАЛЬНЫХ И НЕМАТЕРИАЛЬНЫХ АКТИВОВ</t>
  </si>
  <si>
    <t>1 14 00000 00 0000 000</t>
  </si>
  <si>
    <t>ШТРАФЫ, САНКЦИИ, ВОЗМЕЩЕНИЕ УЩЕРБА</t>
  </si>
  <si>
    <t>1 16 00000 00 0000 000</t>
  </si>
  <si>
    <t>БЕЗВОЗМЕЗДНЫЕ ПОСТУПЛЕНИЯ</t>
  </si>
  <si>
    <t>2 00 00000 00 0000  000</t>
  </si>
  <si>
    <t>Безвозмездные поступления от других бюджетов бюджетной системы Российской Федерации</t>
  </si>
  <si>
    <t>2 02 00000 00 0000 000</t>
  </si>
  <si>
    <t>ВСЕГО ДОХОДОВ</t>
  </si>
  <si>
    <t>Приложение № 3</t>
  </si>
  <si>
    <t>Республики Татарстан</t>
  </si>
  <si>
    <t xml:space="preserve">к решению Совета  Чистопольского </t>
  </si>
  <si>
    <t>муниципального района</t>
  </si>
  <si>
    <t>"О бюджете муниципального</t>
  </si>
  <si>
    <t>образования "Чистопольский</t>
  </si>
  <si>
    <t>муниципальный район"</t>
  </si>
  <si>
    <t xml:space="preserve">бюджета муниципального образования </t>
  </si>
  <si>
    <t xml:space="preserve">"Чистопольский муниципальный район"  Республики Татарстан </t>
  </si>
  <si>
    <t>Государственная пошлина по делам, рассматриваемым в судах общей юрисдикции, мировыми судьями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</si>
  <si>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</si>
  <si>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1 00 00000 00 0000 000</t>
  </si>
  <si>
    <t>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</si>
  <si>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</si>
  <si>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</si>
  <si>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</si>
  <si>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</si>
  <si>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1 01 02040 01 0000 110</t>
  </si>
  <si>
    <t>Доходы от уплаты акцизов на дизельное топливо, подлежащие распределению между бюджетами субъектов РФ и местными бюджетами с учетом установленных дифференцированных нормативов и отчислений в местные бюджеты</t>
  </si>
  <si>
    <t>1 03 02230 01 0000 110</t>
  </si>
  <si>
    <t>Доходы от уплаты акцизов на моторные масла для дизельных и (или) карбюраторных двигателей,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</si>
  <si>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</si>
  <si>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автомобильный бензин,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</si>
  <si>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</si>
  <si>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</si>
  <si>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1 03 02260 01 0000 110</t>
  </si>
  <si>
    <t>Налог, взимаемый в связи с применением упрощенной системы налогообложения</t>
  </si>
  <si>
    <t>1 05 01000 00 0000 110</t>
  </si>
  <si>
    <t>1 05 03010 01 0000 110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</si>
  <si>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</si>
  <si>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</si>
  <si>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 xml:space="preserve">1 08 03000 01 0000 110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</si>
  <si>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</si>
  <si>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</si>
  <si>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1 08 07170 01 0000 110</t>
  </si>
  <si>
    <t>1 11 05000 00 0000 120</t>
  </si>
  <si>
    <t>1 11 05030 00 0000 120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</si>
  <si>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              </t>
  </si>
  <si>
    <t>1 11 09000 00 0000 120</t>
  </si>
  <si>
    <t>Плата за выбросы загрязняющих веществ в атмосферный воздух стационарными объектами</t>
  </si>
  <si>
    <t>1 12 01010 01 0000 120</t>
  </si>
  <si>
    <t>Плата за сбросы загрязняющих веществ в водные объекты</t>
  </si>
  <si>
    <t>1 12 01030 01 0000 120</t>
  </si>
  <si>
    <t>Доходы от реализации имущества, находящегося в государственной и муниципальной собственности 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</si>
  <si>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</si>
  <si>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>1 14 06000 00 0000 430</t>
  </si>
  <si>
    <t>Субсидии бюджетам муниципальных районов (межбюджетные субсидии)</t>
  </si>
  <si>
    <t>Субвенции бюджетам муниципальных районов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</si>
  <si>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</si>
  <si>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</si>
  <si>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Иные межбюджетные трансферты бюджетам муниципальных районов </t>
  </si>
  <si>
    <t>тыс. руб.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</si>
  <si>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</si>
  <si>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2 02 29999 05 0000 150</t>
  </si>
  <si>
    <t>2 02 30024 05 0000 150</t>
  </si>
  <si>
    <t>2 02 35118 05 0000 150</t>
  </si>
  <si>
    <t>2 02 35120 05 0000 150</t>
  </si>
  <si>
    <t>2 02 35930 05 0000 150</t>
  </si>
  <si>
    <t>2 02 20000 00 0000 150</t>
  </si>
  <si>
    <t>Плата за размещение отходов производства</t>
  </si>
  <si>
    <t>1 12 01041 01 0000 120</t>
  </si>
  <si>
    <t xml:space="preserve">Доходы от продажи земельных участков, находящихся в государственной и муниципальной  собственности 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</si>
  <si>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</si>
  <si>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</si>
  <si>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</si>
  <si>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202 40014 05 0000 150</t>
  </si>
  <si>
    <t>Прочее возмещение ущерба, причиненного муниципальному имуществу муниципального района ( за исключением имущества, закрепленного за муниципальными бюджетными (автономными) учреждениями, унитарными предприятиями)</t>
  </si>
  <si>
    <t>1 16 10032 05 0000 140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</si>
  <si>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</si>
  <si>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1 16 07090 05 0000 140</t>
  </si>
  <si>
    <t>1 16 11050 01 0000 140</t>
  </si>
  <si>
    <t>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</si>
  <si>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зачислениюв бюджет муниципального образования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</si>
  <si>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</si>
  <si>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</si>
  <si>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1 16 10031 05 0000 140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</si>
  <si>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</si>
  <si>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1 16 10061 05 0000 140</t>
  </si>
  <si>
    <t>2 02 30027 05 0000 150</t>
  </si>
  <si>
    <t>Субвенции бюджетам муниципальных районов для осуществления органаними местного самоуправления государственных полномочий РТ по назначению и выплате ежемесячной денежной выплаты на содержание детей 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</t>
  </si>
  <si>
    <t>2 02 25304 05 0000 150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</si>
  <si>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</si>
  <si>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2 02 35303 05 0000 150</t>
  </si>
  <si>
    <t>1 11 05010 00 0000 120</t>
  </si>
  <si>
    <t>1 11 05020 00 0000 120</t>
  </si>
  <si>
    <t>Доходы, получаемые в виде арендной платы за земли после разграничения государственной собственности на земли,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</si>
  <si>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1 14 02052 05 0000 410</t>
  </si>
  <si>
    <t>Доходы от реализации имущества, находящегося в  оперативном управлении учреждений , находящихся в ведении органов управления муниципальных районов (за исключением  имущества  муниципальных бюджетных и автономных учреждений), в части реализации основных средств по указанному имуществу</t>
  </si>
  <si>
    <t>114 06010 00 0000 430</t>
  </si>
  <si>
    <t xml:space="preserve">Доходы от продажи земельных участков, государственная собственность на которые не разграничена </t>
  </si>
  <si>
    <t>116 01063 01 0000 140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</si>
  <si>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 ,посягающие на здоровье, санитарно-эпидемиологическое благополучие населения и общественную нравственность,налагаемые мировыми судьями, комиссиями по делам несовершеннолетних и защите их прав</t>
  </si>
  <si>
    <t>116 01143 01 0000 140</t>
  </si>
  <si>
    <t>116 01203 01 0000 140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</si>
  <si>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безопасность,налагаемые мировыми судьями, комиссиями по делам несовершеннолетних и защите их прав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</si>
  <si>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контракта,а также иные денежные средства,подлежащие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товаров,работ,услуг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</si>
  <si>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116 10123 01 0000 140</t>
  </si>
  <si>
    <t>Доходы от денежных взысканий (штрафов), поступающие в счет погашения задолженности ,образовавшейся до 1 января 2020 года ,подлежащие зачислению в бюджет муниципального образования по нормативам, действовавшим в 2019 году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</si>
  <si>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</si>
  <si>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</si>
  <si>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самоуправления,органов управления государственными внебюджетными фондами и созданных ими учреждений (за исключением имущества бюджетных и автономных учреждений) 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</si>
  <si>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 саморегулируемых организаций, налагаемые мировыми судьями, комиссиями по делам несовершеннолетних и защите их прав</t>
  </si>
  <si>
    <t>Субсидии бюджетам муниципальных районов и городских округов на софинансирование расходных обязательств, возникающих при выполнении органами местного самоуправления муниципальных образований полномочий по вопросам местного значения в сфере образования в части реализации мероприятий по организации бесплатного горячего питания обучающихся, получающих начальное общее образование в муниципальных общеобразовательных организациях</t>
  </si>
  <si>
    <t>1 01 02000 01 0000 110</t>
  </si>
  <si>
    <t xml:space="preserve">Государственная пошлина по делам, рассматриваемым в судах общей юрисдикции, мировыми судьями </t>
  </si>
  <si>
    <t>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</si>
  <si>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</si>
  <si>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2 02 40000 00 0000 150</t>
  </si>
  <si>
    <t>2 02 30000 00 0000 150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</si>
  <si>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</si>
  <si>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1 11 09080 05 0000 120</t>
  </si>
  <si>
    <t>Плата за размещение твердых коммунальных отходов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</si>
  <si>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</si>
  <si>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1 16 01073 01 0000 140</t>
  </si>
  <si>
    <t>Административные штрафы, установленные главой 8 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</si>
  <si>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1 16 01082 01 0000 140</t>
  </si>
  <si>
    <t>Административные штрафы, установленные главой 19 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</si>
  <si>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1 16 01193 01 0000 140</t>
  </si>
  <si>
    <t>1 0102080 01 0000 110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</si>
  <si>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</si>
  <si>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 </t>
  </si>
  <si>
    <t>Прочие субсидии бюджетам муниципальных районов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</si>
  <si>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</si>
  <si>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1 12 01042 01 0000 120</t>
  </si>
  <si>
    <t>Объемы прогнозируемых доходов</t>
  </si>
  <si>
    <t>114 06020 00 0000 430</t>
  </si>
  <si>
    <r>
      <t>Административные штрафы, установленные Кодексом</t>
    </r>
    <r>
      <rPr>
        <sz val="12"/>
        <color rgb="FF000000"/>
        <rFont val="Times New Roman"/>
        <family val="1"/>
        <charset val="204"/>
      </rPr>
      <t> Российской  Федерации об административных правонарушениях</t>
    </r>
  </si>
  <si>
    <t>1 16 01000 01 0000 140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</si>
  <si>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</si>
  <si>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</si>
  <si>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</si>
  <si>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</si>
  <si>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1 16 10030 05 0000 140</t>
  </si>
  <si>
    <t>Платежи в целях возмещения убытков, причиненных уклонением от заключения муниципального контракта</t>
  </si>
  <si>
    <t>1 16 10060 00 0000 140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</si>
  <si>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 , действовавшим в 2019 году</t>
  </si>
  <si>
    <t>1 16 10120 00 0000 140</t>
  </si>
  <si>
    <t xml:space="preserve">Платежи, уплачиваемые в целях возмещения вреда </t>
  </si>
  <si>
    <t>1 16 10129 01 0000 140</t>
  </si>
  <si>
    <t>1 16 07000 00 0000 140</t>
  </si>
  <si>
    <t>Доходы от продаж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</si>
  <si>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1 16 11000 01 0000 140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</si>
  <si>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</si>
  <si>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Налог на добычу полезных ископаемых</t>
  </si>
  <si>
    <t>1 07 01000 01 0000 110</t>
  </si>
  <si>
    <t xml:space="preserve">Налог на добычу общераспространенных полезных ископаемых </t>
  </si>
  <si>
    <t>1 07 01020 01 0000 110</t>
  </si>
  <si>
    <t>1 07 00000 00 0000 000</t>
  </si>
  <si>
    <t>НАЛОГИ, СБОРЫ И РЕГУЛЯРНЫЕ ПЛАТЕЖИ ЗА ПОЛЬЗОВАНИЕ ПРИРОДНЫМИ РЕСУРСАМИ</t>
  </si>
  <si>
    <t>Доходы, получаемые в виде арендной 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</si>
  <si>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Субсидии бюджетам муниципальных районов на обеспечение комплексного развития сельских территорий</t>
  </si>
  <si>
    <t>Налог на доходы физических лиц в отношении доходов от долевого участия в организации, полученных в виде дивидендов ( в части суммы, не превышающей 650 000 рублей)</t>
  </si>
  <si>
    <t>1 01 02130 01 0000 110</t>
  </si>
  <si>
    <t>Налог на доходы физических лиц в отношении доходов от долевого участия в организации, полученных в виде дивидендов ( в части суммы,  превышающей 650 000 рублей)</t>
  </si>
  <si>
    <t>1 01 02140 01 0000 110</t>
  </si>
  <si>
    <t xml:space="preserve">на 2025 год и плановый период </t>
  </si>
  <si>
    <t xml:space="preserve">                                                                                                                                                                                    2026 и 2027 годов"</t>
  </si>
  <si>
    <t xml:space="preserve"> на 2025 год</t>
  </si>
  <si>
    <t>Субсидии бюджетам муниципальных районов в целях софинанирования расходов на реализацию мероприятий по обеспечению жильем молодых семей</t>
  </si>
  <si>
    <t>2 02 25576 05 0000 150</t>
  </si>
  <si>
    <t>2 02 25497 05 0000 150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</si>
</sst>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?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1" fillId="0" borderId="0" xfId="0" applyFont="1" applyFill="1" applyAlignment="1">
      <alignment horizontal="justify" wrapText="1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center"/>
    </xf>
    <xf numFmtId="165" fontId="2" fillId="0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justify"/>
    </xf>
    <xf numFmtId="0" fontId="1" fillId="0" borderId="0" xfId="0" applyFont="1" applyFill="1" applyBorder="1" applyAlignment="1">
      <alignment horizontal="justify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Alignment="1">
      <alignment wrapText="1" shrinkToFit="1"/>
    </xf>
    <xf numFmtId="0" fontId="1" fillId="0" borderId="0" xfId="0" applyFont="1" applyFill="1" applyAlignment="1"/>
    <xf numFmtId="0" fontId="2" fillId="0" borderId="0" xfId="0" applyFont="1" applyFill="1" applyAlignment="1"/>
    <xf numFmtId="4" fontId="1" fillId="0" borderId="0" xfId="0" applyNumberFormat="1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Border="1" applyAlignment="1">
      <alignment horizontal="justify" wrapText="1"/>
    </xf>
    <xf numFmtId="0" fontId="1" fillId="2" borderId="0" xfId="0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7" fillId="0" borderId="0" xfId="0" applyFont="1" applyFill="1"/>
    <xf numFmtId="0" fontId="8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49" fontId="8" fillId="0" borderId="0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</cellXfs>
  <cellStyles count="3">
    <cellStyle name="Обычный" xfId="0" builtinId="0"/>
    <cellStyle name="Обычный 3" xfId="1" xr:uid="{00000000-0005-0000-0000-000001000000}"/>
    <cellStyle name="Обычный 6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6"/>
  <sheetViews>
    <sheetView tabSelected="1" topLeftCell="A199" zoomScaleNormal="100" zoomScaleSheetLayoutView="100" workbookViewId="0">
      <selection activeCell="E43" sqref="E43"/>
    </sheetView>
  </sheetViews>
  <sheetFormatPr defaultColWidth="8.88671875" defaultRowHeight="15.05" x14ac:dyDescent="0.25"/>
  <cols>
    <col min="1" max="1" width="1" style="3" customWidth="1"/>
    <col min="2" max="2" width="54.88671875" style="3" customWidth="1"/>
    <col min="3" max="3" width="25.6640625" style="3" customWidth="1"/>
    <col min="4" max="4" width="20.33203125" style="3" customWidth="1"/>
    <col min="5" max="5" width="22.6640625" style="3" bestFit="1" customWidth="1"/>
    <col min="6" max="16384" width="8.88671875" style="3"/>
  </cols>
  <sheetData>
    <row r="1" spans="2:5" x14ac:dyDescent="0.25">
      <c r="B1" s="75" t="s">
        <v>40</v>
      </c>
      <c r="C1" s="75"/>
      <c r="D1" s="75"/>
      <c r="E1" s="23"/>
    </row>
    <row r="2" spans="2:5" x14ac:dyDescent="0.25">
      <c r="B2" s="72" t="s">
        <v>42</v>
      </c>
      <c r="C2" s="72"/>
      <c r="D2" s="72"/>
      <c r="E2" s="21"/>
    </row>
    <row r="3" spans="2:5" x14ac:dyDescent="0.25">
      <c r="B3" s="72" t="s">
        <v>43</v>
      </c>
      <c r="C3" s="72"/>
      <c r="D3" s="72"/>
      <c r="E3" s="21"/>
    </row>
    <row r="4" spans="2:5" x14ac:dyDescent="0.25">
      <c r="B4" s="72" t="s">
        <v>44</v>
      </c>
      <c r="C4" s="72"/>
      <c r="D4" s="72"/>
      <c r="E4" s="21"/>
    </row>
    <row r="5" spans="2:5" x14ac:dyDescent="0.25">
      <c r="B5" s="72" t="s">
        <v>45</v>
      </c>
      <c r="C5" s="72"/>
      <c r="D5" s="72"/>
      <c r="E5" s="21"/>
    </row>
    <row r="6" spans="2:5" x14ac:dyDescent="0.25">
      <c r="B6" s="72" t="s">
        <v>46</v>
      </c>
      <c r="C6" s="72"/>
      <c r="D6" s="72"/>
      <c r="E6" s="21"/>
    </row>
    <row r="7" spans="2:5" x14ac:dyDescent="0.25">
      <c r="B7" s="4"/>
      <c r="C7" s="4"/>
      <c r="D7" s="46" t="s">
        <v>41</v>
      </c>
    </row>
    <row r="8" spans="2:5" x14ac:dyDescent="0.25">
      <c r="B8" s="73" t="s">
        <v>195</v>
      </c>
      <c r="C8" s="73"/>
      <c r="D8" s="73"/>
      <c r="E8" s="21"/>
    </row>
    <row r="9" spans="2:5" x14ac:dyDescent="0.25">
      <c r="B9" s="73" t="s">
        <v>196</v>
      </c>
      <c r="C9" s="73"/>
      <c r="D9" s="73"/>
      <c r="E9" s="21"/>
    </row>
    <row r="10" spans="2:5" x14ac:dyDescent="0.25">
      <c r="B10" s="74"/>
      <c r="C10" s="74"/>
      <c r="D10" s="74"/>
      <c r="E10" s="20"/>
    </row>
    <row r="11" spans="2:5" x14ac:dyDescent="0.25">
      <c r="B11" s="4"/>
      <c r="C11" s="5"/>
      <c r="D11" s="5"/>
      <c r="E11" s="5"/>
    </row>
    <row r="12" spans="2:5" x14ac:dyDescent="0.25">
      <c r="B12" s="66" t="s">
        <v>164</v>
      </c>
      <c r="C12" s="66"/>
      <c r="D12" s="66"/>
      <c r="E12" s="41"/>
    </row>
    <row r="13" spans="2:5" x14ac:dyDescent="0.25">
      <c r="B13" s="66" t="s">
        <v>47</v>
      </c>
      <c r="C13" s="66"/>
      <c r="D13" s="66"/>
      <c r="E13" s="41"/>
    </row>
    <row r="14" spans="2:5" x14ac:dyDescent="0.25">
      <c r="B14" s="66" t="s">
        <v>48</v>
      </c>
      <c r="C14" s="66"/>
      <c r="D14" s="66"/>
      <c r="E14" s="41"/>
    </row>
    <row r="15" spans="2:5" x14ac:dyDescent="0.25">
      <c r="B15" s="66" t="s">
        <v>197</v>
      </c>
      <c r="C15" s="66"/>
      <c r="D15" s="66"/>
      <c r="E15" s="41"/>
    </row>
    <row r="17" spans="2:5" ht="15.75" thickBot="1" x14ac:dyDescent="0.3">
      <c r="D17" s="5" t="s">
        <v>91</v>
      </c>
    </row>
    <row r="18" spans="2:5" x14ac:dyDescent="0.25">
      <c r="B18" s="67" t="s">
        <v>0</v>
      </c>
      <c r="C18" s="67" t="s">
        <v>1</v>
      </c>
      <c r="D18" s="69" t="s">
        <v>2</v>
      </c>
      <c r="E18" s="6"/>
    </row>
    <row r="19" spans="2:5" ht="15.75" thickBot="1" x14ac:dyDescent="0.3">
      <c r="B19" s="68"/>
      <c r="C19" s="68"/>
      <c r="D19" s="70"/>
      <c r="E19" s="6"/>
    </row>
    <row r="20" spans="2:5" ht="22.6" customHeight="1" x14ac:dyDescent="0.25">
      <c r="B20" s="7" t="s">
        <v>3</v>
      </c>
      <c r="C20" s="8" t="s">
        <v>51</v>
      </c>
      <c r="D20" s="13">
        <f>SUM(D22+D40+D51++D68+D73+D85+D99+D110+D124)</f>
        <v>1048144.7</v>
      </c>
      <c r="E20" s="6"/>
    </row>
    <row r="21" spans="2:5" x14ac:dyDescent="0.25">
      <c r="B21" s="7"/>
      <c r="C21" s="8"/>
      <c r="D21" s="13"/>
      <c r="E21" s="6"/>
    </row>
    <row r="22" spans="2:5" x14ac:dyDescent="0.25">
      <c r="B22" s="7" t="s">
        <v>4</v>
      </c>
      <c r="C22" s="8" t="s">
        <v>5</v>
      </c>
      <c r="D22" s="13">
        <f>SUM(D24)</f>
        <v>881911.1</v>
      </c>
      <c r="E22" s="6"/>
    </row>
    <row r="23" spans="2:5" x14ac:dyDescent="0.25">
      <c r="B23" s="7"/>
      <c r="C23" s="8"/>
      <c r="D23" s="11"/>
      <c r="E23" s="6"/>
    </row>
    <row r="24" spans="2:5" x14ac:dyDescent="0.25">
      <c r="B24" s="1" t="s">
        <v>6</v>
      </c>
      <c r="C24" s="9" t="s">
        <v>143</v>
      </c>
      <c r="D24" s="11">
        <f>SUM(D26+D28+D30+D32+D34+D36+D38)</f>
        <v>881911.1</v>
      </c>
      <c r="E24" s="6"/>
    </row>
    <row r="25" spans="2:5" x14ac:dyDescent="0.25">
      <c r="B25" s="1"/>
      <c r="C25" s="9"/>
      <c r="D25" s="11"/>
      <c r="E25" s="6"/>
    </row>
    <row r="26" spans="2:5" ht="91.5" customHeight="1" x14ac:dyDescent="0.25">
      <c r="B26" s="25" t="s">
        <v>138</v>
      </c>
      <c r="C26" s="9" t="s">
        <v>52</v>
      </c>
      <c r="D26" s="11">
        <v>840011.1</v>
      </c>
      <c r="E26" s="65"/>
    </row>
    <row r="27" spans="2:5" x14ac:dyDescent="0.25">
      <c r="B27" s="1"/>
      <c r="C27" s="9"/>
      <c r="D27" s="11"/>
      <c r="E27" s="65"/>
    </row>
    <row r="28" spans="2:5" ht="120.45" x14ac:dyDescent="0.25">
      <c r="B28" s="12" t="s">
        <v>53</v>
      </c>
      <c r="C28" s="9" t="s">
        <v>54</v>
      </c>
      <c r="D28" s="11">
        <v>4400</v>
      </c>
      <c r="E28" s="65"/>
    </row>
    <row r="29" spans="2:5" x14ac:dyDescent="0.25">
      <c r="B29" s="1"/>
      <c r="C29" s="9"/>
      <c r="D29" s="11"/>
      <c r="E29" s="65"/>
    </row>
    <row r="30" spans="2:5" ht="45.2" x14ac:dyDescent="0.25">
      <c r="B30" s="10" t="s">
        <v>55</v>
      </c>
      <c r="C30" s="9" t="s">
        <v>56</v>
      </c>
      <c r="D30" s="11">
        <v>11300</v>
      </c>
      <c r="E30" s="65"/>
    </row>
    <row r="31" spans="2:5" x14ac:dyDescent="0.25">
      <c r="B31" s="1"/>
      <c r="C31" s="9"/>
      <c r="D31" s="11"/>
      <c r="E31" s="65"/>
    </row>
    <row r="32" spans="2:5" ht="90.35" x14ac:dyDescent="0.25">
      <c r="B32" s="12" t="s">
        <v>162</v>
      </c>
      <c r="C32" s="9" t="s">
        <v>57</v>
      </c>
      <c r="D32" s="11">
        <v>2600</v>
      </c>
      <c r="E32" s="65"/>
    </row>
    <row r="33" spans="2:5" x14ac:dyDescent="0.25">
      <c r="B33" s="12"/>
      <c r="C33" s="35"/>
      <c r="D33" s="11"/>
      <c r="E33" s="34"/>
    </row>
    <row r="34" spans="2:5" ht="105.4" x14ac:dyDescent="0.25">
      <c r="B34" s="12" t="s">
        <v>149</v>
      </c>
      <c r="C34" s="35" t="s">
        <v>158</v>
      </c>
      <c r="D34" s="11">
        <v>12100</v>
      </c>
      <c r="E34" s="34"/>
    </row>
    <row r="35" spans="2:5" x14ac:dyDescent="0.25">
      <c r="B35" s="12"/>
      <c r="C35" s="57"/>
      <c r="D35" s="11"/>
      <c r="E35" s="56"/>
    </row>
    <row r="36" spans="2:5" s="58" customFormat="1" ht="70.7" x14ac:dyDescent="0.3">
      <c r="B36" s="59" t="s">
        <v>191</v>
      </c>
      <c r="C36" s="60" t="s">
        <v>192</v>
      </c>
      <c r="D36" s="61">
        <v>6900</v>
      </c>
      <c r="E36" s="62"/>
    </row>
    <row r="37" spans="2:5" s="58" customFormat="1" ht="17.7" x14ac:dyDescent="0.3">
      <c r="B37" s="59"/>
      <c r="C37" s="63"/>
      <c r="D37" s="61"/>
      <c r="E37" s="62"/>
    </row>
    <row r="38" spans="2:5" s="58" customFormat="1" ht="70.7" x14ac:dyDescent="0.3">
      <c r="B38" s="59" t="s">
        <v>193</v>
      </c>
      <c r="C38" s="60" t="s">
        <v>194</v>
      </c>
      <c r="D38" s="61">
        <v>4600</v>
      </c>
      <c r="E38" s="65"/>
    </row>
    <row r="39" spans="2:5" s="58" customFormat="1" ht="17.7" x14ac:dyDescent="0.3">
      <c r="B39" s="59"/>
      <c r="C39" s="60"/>
      <c r="D39" s="61"/>
      <c r="E39" s="65"/>
    </row>
    <row r="40" spans="2:5" ht="45.2" x14ac:dyDescent="0.25">
      <c r="B40" s="7" t="s">
        <v>7</v>
      </c>
      <c r="C40" s="8" t="s">
        <v>8</v>
      </c>
      <c r="D40" s="52">
        <f>SUM(D41)</f>
        <v>32477</v>
      </c>
      <c r="E40" s="65"/>
    </row>
    <row r="41" spans="2:5" ht="30.15" x14ac:dyDescent="0.25">
      <c r="B41" s="1" t="s">
        <v>9</v>
      </c>
      <c r="C41" s="9" t="s">
        <v>10</v>
      </c>
      <c r="D41" s="53">
        <f>SUM(D43+D45+D47+D49)</f>
        <v>32477</v>
      </c>
      <c r="E41" s="65"/>
    </row>
    <row r="42" spans="2:5" x14ac:dyDescent="0.25">
      <c r="B42" s="1"/>
      <c r="C42" s="9"/>
      <c r="D42" s="53"/>
      <c r="E42" s="65"/>
    </row>
    <row r="43" spans="2:5" ht="75.3" x14ac:dyDescent="0.25">
      <c r="B43" s="10" t="s">
        <v>58</v>
      </c>
      <c r="C43" s="9" t="s">
        <v>59</v>
      </c>
      <c r="D43" s="53">
        <v>13900</v>
      </c>
      <c r="E43" s="6"/>
    </row>
    <row r="44" spans="2:5" x14ac:dyDescent="0.25">
      <c r="B44" s="10"/>
      <c r="C44" s="9"/>
      <c r="D44" s="53"/>
      <c r="E44" s="65"/>
    </row>
    <row r="45" spans="2:5" ht="90.35" x14ac:dyDescent="0.25">
      <c r="B45" s="10" t="s">
        <v>60</v>
      </c>
      <c r="C45" s="9" t="s">
        <v>61</v>
      </c>
      <c r="D45" s="53">
        <v>266</v>
      </c>
      <c r="E45" s="65"/>
    </row>
    <row r="46" spans="2:5" x14ac:dyDescent="0.25">
      <c r="B46" s="10"/>
      <c r="C46" s="9"/>
      <c r="D46" s="53"/>
      <c r="E46" s="65"/>
    </row>
    <row r="47" spans="2:5" ht="75.3" x14ac:dyDescent="0.25">
      <c r="B47" s="10" t="s">
        <v>62</v>
      </c>
      <c r="C47" s="9" t="s">
        <v>63</v>
      </c>
      <c r="D47" s="53">
        <v>18046.900000000001</v>
      </c>
      <c r="E47" s="65"/>
    </row>
    <row r="48" spans="2:5" x14ac:dyDescent="0.25">
      <c r="B48" s="10"/>
      <c r="C48" s="9"/>
      <c r="D48" s="11"/>
      <c r="E48" s="6"/>
    </row>
    <row r="49" spans="2:5" ht="75.3" x14ac:dyDescent="0.25">
      <c r="B49" s="10" t="s">
        <v>64</v>
      </c>
      <c r="C49" s="9" t="s">
        <v>65</v>
      </c>
      <c r="D49" s="11">
        <v>264.10000000000002</v>
      </c>
      <c r="E49" s="6"/>
    </row>
    <row r="50" spans="2:5" x14ac:dyDescent="0.25">
      <c r="B50" s="1"/>
      <c r="C50" s="9"/>
      <c r="D50" s="11"/>
      <c r="E50" s="65"/>
    </row>
    <row r="51" spans="2:5" x14ac:dyDescent="0.25">
      <c r="B51" s="7" t="s">
        <v>11</v>
      </c>
      <c r="C51" s="8" t="s">
        <v>12</v>
      </c>
      <c r="D51" s="13">
        <f>SUM(D53+D60+D64)</f>
        <v>100590</v>
      </c>
      <c r="E51" s="65"/>
    </row>
    <row r="52" spans="2:5" x14ac:dyDescent="0.25">
      <c r="B52" s="1"/>
      <c r="C52" s="6" t="s">
        <v>14</v>
      </c>
      <c r="D52" s="11"/>
      <c r="E52" s="65"/>
    </row>
    <row r="53" spans="2:5" ht="30.15" x14ac:dyDescent="0.25">
      <c r="B53" s="1" t="s">
        <v>66</v>
      </c>
      <c r="C53" s="9" t="s">
        <v>67</v>
      </c>
      <c r="D53" s="11">
        <f>SUM(D55+D57)</f>
        <v>80003</v>
      </c>
      <c r="E53" s="65"/>
    </row>
    <row r="54" spans="2:5" x14ac:dyDescent="0.25">
      <c r="B54" s="1"/>
      <c r="C54" s="9"/>
      <c r="D54" s="11"/>
      <c r="E54" s="65"/>
    </row>
    <row r="55" spans="2:5" ht="30.15" x14ac:dyDescent="0.25">
      <c r="B55" s="1" t="s">
        <v>13</v>
      </c>
      <c r="C55" s="9" t="s">
        <v>15</v>
      </c>
      <c r="D55" s="11">
        <v>53600</v>
      </c>
      <c r="E55" s="65"/>
    </row>
    <row r="56" spans="2:5" x14ac:dyDescent="0.25">
      <c r="B56" s="1"/>
      <c r="C56" s="9"/>
      <c r="D56" s="11"/>
      <c r="E56" s="65"/>
    </row>
    <row r="57" spans="2:5" ht="45.2" x14ac:dyDescent="0.25">
      <c r="B57" s="1" t="s">
        <v>16</v>
      </c>
      <c r="C57" s="9" t="s">
        <v>17</v>
      </c>
      <c r="D57" s="11">
        <v>26403</v>
      </c>
      <c r="E57" s="65"/>
    </row>
    <row r="58" spans="2:5" x14ac:dyDescent="0.25">
      <c r="B58" s="1"/>
      <c r="C58" s="9"/>
      <c r="D58" s="11"/>
      <c r="E58" s="65"/>
    </row>
    <row r="59" spans="2:5" x14ac:dyDescent="0.25">
      <c r="B59" s="1"/>
      <c r="C59" s="9"/>
      <c r="D59" s="11"/>
      <c r="E59" s="34"/>
    </row>
    <row r="60" spans="2:5" x14ac:dyDescent="0.25">
      <c r="B60" s="1" t="s">
        <v>20</v>
      </c>
      <c r="C60" s="9" t="s">
        <v>21</v>
      </c>
      <c r="D60" s="11">
        <f>SUM(D62)</f>
        <v>2087</v>
      </c>
      <c r="E60" s="6"/>
    </row>
    <row r="61" spans="2:5" x14ac:dyDescent="0.25">
      <c r="B61" s="1"/>
      <c r="C61" s="9"/>
      <c r="D61" s="11"/>
      <c r="E61" s="6"/>
    </row>
    <row r="62" spans="2:5" x14ac:dyDescent="0.25">
      <c r="B62" s="1" t="s">
        <v>20</v>
      </c>
      <c r="C62" s="9" t="s">
        <v>68</v>
      </c>
      <c r="D62" s="11">
        <v>2087</v>
      </c>
      <c r="E62" s="65"/>
    </row>
    <row r="63" spans="2:5" x14ac:dyDescent="0.25">
      <c r="B63" s="1"/>
      <c r="C63" s="9"/>
      <c r="D63" s="11"/>
      <c r="E63" s="65"/>
    </row>
    <row r="64" spans="2:5" ht="30.15" x14ac:dyDescent="0.25">
      <c r="B64" s="1" t="s">
        <v>18</v>
      </c>
      <c r="C64" s="9" t="s">
        <v>19</v>
      </c>
      <c r="D64" s="11">
        <f>SUM(D66)</f>
        <v>18500</v>
      </c>
      <c r="E64" s="65"/>
    </row>
    <row r="65" spans="2:5" x14ac:dyDescent="0.25">
      <c r="B65" s="1"/>
      <c r="C65" s="9"/>
      <c r="D65" s="11"/>
      <c r="E65" s="65"/>
    </row>
    <row r="66" spans="2:5" ht="45.2" x14ac:dyDescent="0.25">
      <c r="B66" s="1" t="s">
        <v>69</v>
      </c>
      <c r="C66" s="9" t="s">
        <v>70</v>
      </c>
      <c r="D66" s="11">
        <v>18500</v>
      </c>
      <c r="E66" s="6"/>
    </row>
    <row r="67" spans="2:5" x14ac:dyDescent="0.25">
      <c r="B67" s="1"/>
      <c r="C67" s="45"/>
      <c r="D67" s="11"/>
      <c r="E67" s="44"/>
    </row>
    <row r="68" spans="2:5" ht="30.15" x14ac:dyDescent="0.25">
      <c r="B68" s="7" t="s">
        <v>188</v>
      </c>
      <c r="C68" s="8" t="s">
        <v>187</v>
      </c>
      <c r="D68" s="13">
        <f>SUM(D70)</f>
        <v>232</v>
      </c>
      <c r="E68" s="44"/>
    </row>
    <row r="69" spans="2:5" x14ac:dyDescent="0.25">
      <c r="B69" s="1"/>
      <c r="C69" s="45"/>
      <c r="D69" s="11"/>
      <c r="E69" s="44"/>
    </row>
    <row r="70" spans="2:5" x14ac:dyDescent="0.25">
      <c r="B70" s="1" t="s">
        <v>183</v>
      </c>
      <c r="C70" s="9" t="s">
        <v>184</v>
      </c>
      <c r="D70" s="11">
        <f>SUM(D72)</f>
        <v>232</v>
      </c>
      <c r="E70" s="6"/>
    </row>
    <row r="71" spans="2:5" x14ac:dyDescent="0.25">
      <c r="B71" s="1"/>
      <c r="C71" s="45"/>
      <c r="D71" s="11"/>
      <c r="E71" s="44"/>
    </row>
    <row r="72" spans="2:5" ht="30.15" x14ac:dyDescent="0.25">
      <c r="B72" s="1" t="s">
        <v>185</v>
      </c>
      <c r="C72" s="45" t="s">
        <v>186</v>
      </c>
      <c r="D72" s="11">
        <v>232</v>
      </c>
      <c r="E72" s="44"/>
    </row>
    <row r="73" spans="2:5" ht="31.6" customHeight="1" x14ac:dyDescent="0.25">
      <c r="B73" s="7" t="s">
        <v>22</v>
      </c>
      <c r="C73" s="8" t="s">
        <v>23</v>
      </c>
      <c r="D73" s="13">
        <f>D79</f>
        <v>8622</v>
      </c>
      <c r="E73" s="65"/>
    </row>
    <row r="74" spans="2:5" ht="14.25" hidden="1" customHeight="1" x14ac:dyDescent="0.25">
      <c r="B74" s="1"/>
      <c r="C74" s="71" t="s">
        <v>71</v>
      </c>
      <c r="D74" s="11"/>
      <c r="E74" s="65"/>
    </row>
    <row r="75" spans="2:5" ht="409.6" hidden="1" customHeight="1" x14ac:dyDescent="0.25">
      <c r="B75" s="1" t="s">
        <v>49</v>
      </c>
      <c r="C75" s="71"/>
      <c r="D75" s="11"/>
      <c r="E75" s="65"/>
    </row>
    <row r="76" spans="2:5" ht="14.25" hidden="1" customHeight="1" x14ac:dyDescent="0.25">
      <c r="B76" s="1"/>
      <c r="C76" s="9"/>
      <c r="D76" s="11"/>
      <c r="E76" s="65"/>
    </row>
    <row r="77" spans="2:5" ht="14.25" hidden="1" customHeight="1" x14ac:dyDescent="0.25">
      <c r="B77" s="1" t="s">
        <v>72</v>
      </c>
      <c r="C77" s="9" t="s">
        <v>24</v>
      </c>
      <c r="D77" s="11"/>
      <c r="E77" s="65"/>
    </row>
    <row r="78" spans="2:5" x14ac:dyDescent="0.25">
      <c r="B78" s="1"/>
      <c r="C78" s="9"/>
      <c r="D78" s="11"/>
      <c r="E78" s="6"/>
    </row>
    <row r="79" spans="2:5" ht="30.15" x14ac:dyDescent="0.25">
      <c r="B79" s="1" t="s">
        <v>144</v>
      </c>
      <c r="C79" s="28" t="s">
        <v>145</v>
      </c>
      <c r="D79" s="11">
        <f>SUM(D80)</f>
        <v>8622</v>
      </c>
      <c r="E79" s="27"/>
    </row>
    <row r="80" spans="2:5" ht="45.2" x14ac:dyDescent="0.25">
      <c r="B80" s="1" t="s">
        <v>146</v>
      </c>
      <c r="C80" s="9" t="s">
        <v>24</v>
      </c>
      <c r="D80" s="11">
        <v>8622</v>
      </c>
      <c r="E80" s="6"/>
    </row>
    <row r="81" spans="2:5" x14ac:dyDescent="0.25">
      <c r="B81" s="1"/>
      <c r="C81" s="9"/>
      <c r="D81" s="11"/>
      <c r="E81" s="6"/>
    </row>
    <row r="82" spans="2:5" ht="17.2" customHeight="1" x14ac:dyDescent="0.25">
      <c r="B82" s="1"/>
      <c r="C82" s="9"/>
      <c r="D82" s="11"/>
      <c r="E82" s="65"/>
    </row>
    <row r="83" spans="2:5" ht="14.25" hidden="1" customHeight="1" x14ac:dyDescent="0.25">
      <c r="B83" s="1" t="s">
        <v>73</v>
      </c>
      <c r="C83" s="9" t="s">
        <v>74</v>
      </c>
      <c r="D83" s="11"/>
      <c r="E83" s="65"/>
    </row>
    <row r="84" spans="2:5" ht="14.25" hidden="1" customHeight="1" x14ac:dyDescent="0.25">
      <c r="B84" s="1"/>
      <c r="C84" s="9"/>
      <c r="D84" s="11"/>
      <c r="E84" s="65"/>
    </row>
    <row r="85" spans="2:5" ht="45.2" x14ac:dyDescent="0.25">
      <c r="B85" s="7" t="s">
        <v>25</v>
      </c>
      <c r="C85" s="8" t="s">
        <v>26</v>
      </c>
      <c r="D85" s="13">
        <f>SUM(D87+D93+D95)</f>
        <v>18665.600000000002</v>
      </c>
      <c r="E85" s="6"/>
    </row>
    <row r="86" spans="2:5" x14ac:dyDescent="0.25">
      <c r="B86" s="1"/>
      <c r="C86" s="6"/>
      <c r="D86" s="11"/>
      <c r="E86" s="6"/>
    </row>
    <row r="87" spans="2:5" ht="90.35" x14ac:dyDescent="0.25">
      <c r="B87" s="1" t="s">
        <v>139</v>
      </c>
      <c r="C87" s="9" t="s">
        <v>75</v>
      </c>
      <c r="D87" s="11">
        <f>SUM(D89+D91)</f>
        <v>16883</v>
      </c>
      <c r="E87" s="65"/>
    </row>
    <row r="88" spans="2:5" x14ac:dyDescent="0.25">
      <c r="B88" s="1"/>
      <c r="C88" s="9"/>
      <c r="D88" s="11"/>
      <c r="E88" s="65"/>
    </row>
    <row r="89" spans="2:5" ht="75.3" x14ac:dyDescent="0.25">
      <c r="B89" s="1" t="s">
        <v>189</v>
      </c>
      <c r="C89" s="24" t="s">
        <v>123</v>
      </c>
      <c r="D89" s="11">
        <v>15144</v>
      </c>
      <c r="E89" s="65"/>
    </row>
    <row r="90" spans="2:5" x14ac:dyDescent="0.25">
      <c r="B90" s="1"/>
      <c r="C90" s="9"/>
      <c r="D90" s="11"/>
      <c r="E90" s="6"/>
    </row>
    <row r="91" spans="2:5" ht="75.3" x14ac:dyDescent="0.25">
      <c r="B91" s="1" t="s">
        <v>125</v>
      </c>
      <c r="C91" s="24" t="s">
        <v>124</v>
      </c>
      <c r="D91" s="11">
        <v>1739</v>
      </c>
      <c r="E91" s="6"/>
    </row>
    <row r="92" spans="2:5" x14ac:dyDescent="0.25">
      <c r="B92" s="1"/>
      <c r="C92" s="9"/>
      <c r="D92" s="11"/>
      <c r="E92" s="6"/>
    </row>
    <row r="93" spans="2:5" ht="90.35" x14ac:dyDescent="0.25">
      <c r="B93" s="1" t="s">
        <v>140</v>
      </c>
      <c r="C93" s="57" t="s">
        <v>76</v>
      </c>
      <c r="D93" s="11">
        <v>464.2</v>
      </c>
      <c r="E93" s="11"/>
    </row>
    <row r="94" spans="2:5" x14ac:dyDescent="0.25">
      <c r="B94" s="1"/>
      <c r="C94" s="37"/>
      <c r="D94" s="11"/>
      <c r="E94" s="36"/>
    </row>
    <row r="95" spans="2:5" ht="90.35" x14ac:dyDescent="0.25">
      <c r="B95" s="1" t="s">
        <v>77</v>
      </c>
      <c r="C95" s="9" t="s">
        <v>78</v>
      </c>
      <c r="D95" s="11">
        <f>SUM(D97)</f>
        <v>1318.4</v>
      </c>
      <c r="E95" s="65"/>
    </row>
    <row r="96" spans="2:5" x14ac:dyDescent="0.25">
      <c r="B96" s="1"/>
      <c r="C96" s="9"/>
      <c r="D96" s="11"/>
      <c r="E96" s="65"/>
    </row>
    <row r="97" spans="2:5" ht="105.4" x14ac:dyDescent="0.25">
      <c r="B97" s="1" t="s">
        <v>182</v>
      </c>
      <c r="C97" s="35" t="s">
        <v>150</v>
      </c>
      <c r="D97" s="11">
        <v>1318.4</v>
      </c>
      <c r="E97" s="65"/>
    </row>
    <row r="98" spans="2:5" x14ac:dyDescent="0.25">
      <c r="B98" s="1"/>
      <c r="C98" s="6"/>
      <c r="D98" s="11"/>
      <c r="E98" s="65"/>
    </row>
    <row r="99" spans="2:5" ht="30.15" x14ac:dyDescent="0.25">
      <c r="B99" s="7" t="s">
        <v>27</v>
      </c>
      <c r="C99" s="8" t="s">
        <v>28</v>
      </c>
      <c r="D99" s="13">
        <f>SUM(D100)</f>
        <v>1139</v>
      </c>
      <c r="E99" s="65"/>
    </row>
    <row r="100" spans="2:5" x14ac:dyDescent="0.25">
      <c r="B100" s="1" t="s">
        <v>29</v>
      </c>
      <c r="C100" s="9" t="s">
        <v>30</v>
      </c>
      <c r="D100" s="11">
        <f>SUM(D102+D104+D106+D108)</f>
        <v>1139</v>
      </c>
      <c r="E100" s="65"/>
    </row>
    <row r="101" spans="2:5" ht="10.15" customHeight="1" x14ac:dyDescent="0.25">
      <c r="B101" s="1"/>
      <c r="C101" s="9"/>
      <c r="D101" s="11"/>
      <c r="E101" s="65"/>
    </row>
    <row r="102" spans="2:5" ht="30.15" x14ac:dyDescent="0.25">
      <c r="B102" s="1" t="s">
        <v>79</v>
      </c>
      <c r="C102" s="9" t="s">
        <v>80</v>
      </c>
      <c r="D102" s="11">
        <v>180</v>
      </c>
      <c r="E102" s="6"/>
    </row>
    <row r="103" spans="2:5" ht="11.15" customHeight="1" x14ac:dyDescent="0.25">
      <c r="B103" s="1"/>
      <c r="C103" s="9"/>
      <c r="D103" s="11"/>
      <c r="E103" s="6"/>
    </row>
    <row r="104" spans="2:5" ht="31.95" customHeight="1" x14ac:dyDescent="0.25">
      <c r="B104" s="10" t="s">
        <v>81</v>
      </c>
      <c r="C104" s="9" t="s">
        <v>82</v>
      </c>
      <c r="D104" s="11">
        <v>50</v>
      </c>
      <c r="E104" s="6"/>
    </row>
    <row r="105" spans="2:5" ht="13.95" customHeight="1" x14ac:dyDescent="0.25">
      <c r="B105" s="10"/>
      <c r="C105" s="9"/>
      <c r="D105" s="11"/>
      <c r="E105" s="65"/>
    </row>
    <row r="106" spans="2:5" x14ac:dyDescent="0.25">
      <c r="B106" s="10" t="s">
        <v>99</v>
      </c>
      <c r="C106" s="9" t="s">
        <v>100</v>
      </c>
      <c r="D106" s="11">
        <v>410</v>
      </c>
      <c r="E106" s="65"/>
    </row>
    <row r="107" spans="2:5" x14ac:dyDescent="0.25">
      <c r="B107" s="10"/>
      <c r="C107" s="9"/>
      <c r="D107" s="11"/>
      <c r="E107" s="65"/>
    </row>
    <row r="108" spans="2:5" x14ac:dyDescent="0.25">
      <c r="B108" s="10" t="s">
        <v>151</v>
      </c>
      <c r="C108" s="35" t="s">
        <v>163</v>
      </c>
      <c r="D108" s="11">
        <v>499</v>
      </c>
      <c r="E108" s="6"/>
    </row>
    <row r="109" spans="2:5" x14ac:dyDescent="0.25">
      <c r="B109" s="10"/>
      <c r="C109" s="35"/>
      <c r="D109" s="11"/>
      <c r="E109" s="34"/>
    </row>
    <row r="110" spans="2:5" ht="30.15" x14ac:dyDescent="0.25">
      <c r="B110" s="7" t="s">
        <v>31</v>
      </c>
      <c r="C110" s="8" t="s">
        <v>32</v>
      </c>
      <c r="D110" s="13">
        <f>SUM(D112+D116)</f>
        <v>2601</v>
      </c>
    </row>
    <row r="111" spans="2:5" x14ac:dyDescent="0.25">
      <c r="B111" s="1"/>
      <c r="C111" s="9"/>
      <c r="D111" s="11"/>
    </row>
    <row r="112" spans="2:5" ht="90.35" x14ac:dyDescent="0.25">
      <c r="B112" s="1" t="s">
        <v>83</v>
      </c>
      <c r="C112" s="39" t="s">
        <v>84</v>
      </c>
      <c r="D112" s="11">
        <f>SUM(D114)</f>
        <v>100</v>
      </c>
    </row>
    <row r="113" spans="2:4" x14ac:dyDescent="0.25">
      <c r="B113" s="1"/>
      <c r="C113" s="39"/>
      <c r="D113" s="11"/>
    </row>
    <row r="114" spans="2:4" ht="101.95" customHeight="1" x14ac:dyDescent="0.25">
      <c r="B114" s="1" t="s">
        <v>127</v>
      </c>
      <c r="C114" s="39" t="s">
        <v>126</v>
      </c>
      <c r="D114" s="11">
        <v>100</v>
      </c>
    </row>
    <row r="115" spans="2:4" ht="14.4" customHeight="1" x14ac:dyDescent="0.25">
      <c r="B115" s="1"/>
      <c r="C115" s="39"/>
      <c r="D115" s="11"/>
    </row>
    <row r="116" spans="2:4" ht="30.15" x14ac:dyDescent="0.25">
      <c r="B116" s="1" t="s">
        <v>101</v>
      </c>
      <c r="C116" s="39" t="s">
        <v>85</v>
      </c>
      <c r="D116" s="11">
        <f>SUM(D118+D120)</f>
        <v>2501</v>
      </c>
    </row>
    <row r="117" spans="2:4" x14ac:dyDescent="0.25">
      <c r="B117" s="1"/>
      <c r="C117" s="39"/>
      <c r="D117" s="11"/>
    </row>
    <row r="118" spans="2:4" ht="30.15" x14ac:dyDescent="0.25">
      <c r="B118" s="1" t="s">
        <v>129</v>
      </c>
      <c r="C118" s="39" t="s">
        <v>128</v>
      </c>
      <c r="D118" s="11">
        <v>2401</v>
      </c>
    </row>
    <row r="119" spans="2:4" x14ac:dyDescent="0.25">
      <c r="B119" s="1"/>
      <c r="C119" s="39"/>
      <c r="D119" s="11"/>
    </row>
    <row r="120" spans="2:4" ht="45.2" x14ac:dyDescent="0.25">
      <c r="B120" s="1" t="s">
        <v>180</v>
      </c>
      <c r="C120" s="42" t="s">
        <v>165</v>
      </c>
      <c r="D120" s="11">
        <f>SUM(D122)</f>
        <v>100</v>
      </c>
    </row>
    <row r="121" spans="2:4" x14ac:dyDescent="0.25">
      <c r="B121" s="1"/>
      <c r="C121" s="42"/>
      <c r="D121" s="11"/>
    </row>
    <row r="122" spans="2:4" ht="71.2" customHeight="1" x14ac:dyDescent="0.25">
      <c r="B122" s="1" t="s">
        <v>103</v>
      </c>
      <c r="C122" s="39" t="s">
        <v>102</v>
      </c>
      <c r="D122" s="11">
        <v>100</v>
      </c>
    </row>
    <row r="123" spans="2:4" x14ac:dyDescent="0.25">
      <c r="B123" s="1"/>
      <c r="C123" s="9"/>
      <c r="D123" s="11"/>
    </row>
    <row r="124" spans="2:4" x14ac:dyDescent="0.25">
      <c r="B124" s="7" t="s">
        <v>33</v>
      </c>
      <c r="C124" s="8" t="s">
        <v>34</v>
      </c>
      <c r="D124" s="13">
        <f>D126+D144+D148</f>
        <v>1907</v>
      </c>
    </row>
    <row r="125" spans="2:4" x14ac:dyDescent="0.25">
      <c r="B125" s="7"/>
      <c r="C125" s="8"/>
      <c r="D125" s="13"/>
    </row>
    <row r="126" spans="2:4" ht="45.2" x14ac:dyDescent="0.25">
      <c r="B126" s="1" t="s">
        <v>166</v>
      </c>
      <c r="C126" s="42" t="s">
        <v>167</v>
      </c>
      <c r="D126" s="11">
        <f>SUM(D128+D130+D132+D134+D136+D138+D140+D142)</f>
        <v>329</v>
      </c>
    </row>
    <row r="127" spans="2:4" x14ac:dyDescent="0.25">
      <c r="B127" s="7"/>
      <c r="C127" s="8"/>
      <c r="D127" s="13"/>
    </row>
    <row r="128" spans="2:4" ht="100" customHeight="1" x14ac:dyDescent="0.25">
      <c r="B128" s="1" t="s">
        <v>114</v>
      </c>
      <c r="C128" s="9" t="s">
        <v>113</v>
      </c>
      <c r="D128" s="11">
        <v>1</v>
      </c>
    </row>
    <row r="129" spans="2:4" ht="10.15" customHeight="1" x14ac:dyDescent="0.25">
      <c r="B129" s="1"/>
      <c r="C129" s="24"/>
      <c r="D129" s="11"/>
    </row>
    <row r="130" spans="2:4" ht="105.4" x14ac:dyDescent="0.25">
      <c r="B130" s="1" t="s">
        <v>131</v>
      </c>
      <c r="C130" s="24" t="s">
        <v>130</v>
      </c>
      <c r="D130" s="11">
        <v>1</v>
      </c>
    </row>
    <row r="131" spans="2:4" x14ac:dyDescent="0.25">
      <c r="B131" s="1"/>
      <c r="C131" s="35"/>
      <c r="D131" s="11"/>
    </row>
    <row r="132" spans="2:4" ht="90.35" x14ac:dyDescent="0.25">
      <c r="B132" s="1" t="s">
        <v>152</v>
      </c>
      <c r="C132" s="35" t="s">
        <v>153</v>
      </c>
      <c r="D132" s="11">
        <v>2</v>
      </c>
    </row>
    <row r="133" spans="2:4" x14ac:dyDescent="0.25">
      <c r="B133" s="1"/>
      <c r="C133" s="35"/>
      <c r="D133" s="11"/>
    </row>
    <row r="134" spans="2:4" ht="105.4" x14ac:dyDescent="0.25">
      <c r="B134" s="1" t="s">
        <v>154</v>
      </c>
      <c r="C134" s="35" t="s">
        <v>155</v>
      </c>
      <c r="D134" s="11">
        <v>100</v>
      </c>
    </row>
    <row r="135" spans="2:4" x14ac:dyDescent="0.25">
      <c r="B135" s="1"/>
      <c r="C135" s="35"/>
      <c r="D135" s="11"/>
    </row>
    <row r="136" spans="2:4" ht="105.4" x14ac:dyDescent="0.25">
      <c r="B136" s="1" t="s">
        <v>141</v>
      </c>
      <c r="C136" s="24" t="s">
        <v>132</v>
      </c>
      <c r="D136" s="11">
        <v>200</v>
      </c>
    </row>
    <row r="137" spans="2:4" ht="9" customHeight="1" x14ac:dyDescent="0.25">
      <c r="B137" s="1"/>
      <c r="C137" s="24"/>
      <c r="D137" s="11"/>
    </row>
    <row r="138" spans="2:4" ht="259.2" customHeight="1" x14ac:dyDescent="0.25">
      <c r="B138" s="1" t="s">
        <v>112</v>
      </c>
      <c r="C138" s="9" t="s">
        <v>111</v>
      </c>
      <c r="D138" s="11">
        <v>10</v>
      </c>
    </row>
    <row r="139" spans="2:4" ht="15.55" customHeight="1" x14ac:dyDescent="0.25">
      <c r="B139" s="1"/>
      <c r="C139" s="35"/>
      <c r="D139" s="11"/>
    </row>
    <row r="140" spans="2:4" ht="113.4" customHeight="1" x14ac:dyDescent="0.25">
      <c r="B140" s="1" t="s">
        <v>156</v>
      </c>
      <c r="C140" s="35" t="s">
        <v>157</v>
      </c>
      <c r="D140" s="11">
        <v>5</v>
      </c>
    </row>
    <row r="141" spans="2:4" ht="10.15" customHeight="1" x14ac:dyDescent="0.25">
      <c r="B141" s="1"/>
      <c r="C141" s="24"/>
      <c r="D141" s="11"/>
    </row>
    <row r="142" spans="2:4" ht="90.35" x14ac:dyDescent="0.25">
      <c r="B142" s="1" t="s">
        <v>134</v>
      </c>
      <c r="C142" s="24" t="s">
        <v>133</v>
      </c>
      <c r="D142" s="11">
        <v>10</v>
      </c>
    </row>
    <row r="143" spans="2:4" ht="12.6" customHeight="1" x14ac:dyDescent="0.25">
      <c r="B143" s="1"/>
      <c r="C143" s="24"/>
      <c r="D143" s="11"/>
    </row>
    <row r="144" spans="2:4" ht="129.6" customHeight="1" x14ac:dyDescent="0.25">
      <c r="B144" s="1" t="s">
        <v>168</v>
      </c>
      <c r="C144" s="42" t="s">
        <v>179</v>
      </c>
      <c r="D144" s="11">
        <f>SUM(D146)</f>
        <v>360</v>
      </c>
    </row>
    <row r="145" spans="2:4" ht="12.6" customHeight="1" x14ac:dyDescent="0.25">
      <c r="B145" s="1"/>
      <c r="C145" s="42"/>
      <c r="D145" s="11"/>
    </row>
    <row r="146" spans="2:4" ht="75.3" x14ac:dyDescent="0.25">
      <c r="B146" s="1" t="s">
        <v>108</v>
      </c>
      <c r="C146" s="9" t="s">
        <v>109</v>
      </c>
      <c r="D146" s="11">
        <v>360</v>
      </c>
    </row>
    <row r="147" spans="2:4" ht="11.95" customHeight="1" x14ac:dyDescent="0.25">
      <c r="B147" s="1"/>
      <c r="C147" s="9"/>
      <c r="D147" s="11"/>
    </row>
    <row r="148" spans="2:4" ht="29.45" customHeight="1" x14ac:dyDescent="0.25">
      <c r="B148" s="1" t="s">
        <v>169</v>
      </c>
      <c r="C148" s="42" t="s">
        <v>170</v>
      </c>
      <c r="D148" s="11">
        <f>SUM(D150+D156+D160+D166)</f>
        <v>1218</v>
      </c>
    </row>
    <row r="149" spans="2:4" ht="11.95" customHeight="1" x14ac:dyDescent="0.25">
      <c r="B149" s="1"/>
      <c r="C149" s="42"/>
      <c r="D149" s="11"/>
    </row>
    <row r="150" spans="2:4" ht="114.05" customHeight="1" x14ac:dyDescent="0.25">
      <c r="B150" s="1" t="s">
        <v>171</v>
      </c>
      <c r="C150" s="42" t="s">
        <v>172</v>
      </c>
      <c r="D150" s="11">
        <f>SUM(D152+D154)</f>
        <v>150</v>
      </c>
    </row>
    <row r="151" spans="2:4" ht="11.95" customHeight="1" x14ac:dyDescent="0.25">
      <c r="B151" s="1"/>
      <c r="C151" s="42"/>
      <c r="D151" s="11"/>
    </row>
    <row r="152" spans="2:4" ht="51.05" customHeight="1" x14ac:dyDescent="0.25">
      <c r="B152" s="6" t="s">
        <v>116</v>
      </c>
      <c r="C152" s="9" t="s">
        <v>115</v>
      </c>
      <c r="D152" s="11">
        <v>100</v>
      </c>
    </row>
    <row r="153" spans="2:4" x14ac:dyDescent="0.25">
      <c r="B153" s="1"/>
      <c r="C153" s="9"/>
      <c r="D153" s="11"/>
    </row>
    <row r="154" spans="2:4" ht="75.3" x14ac:dyDescent="0.25">
      <c r="B154" s="1" t="s">
        <v>106</v>
      </c>
      <c r="C154" s="9" t="s">
        <v>107</v>
      </c>
      <c r="D154" s="11">
        <v>50</v>
      </c>
    </row>
    <row r="155" spans="2:4" x14ac:dyDescent="0.25">
      <c r="B155" s="1"/>
      <c r="C155" s="9"/>
      <c r="D155" s="11"/>
    </row>
    <row r="156" spans="2:4" ht="30.15" x14ac:dyDescent="0.25">
      <c r="B156" s="1" t="s">
        <v>173</v>
      </c>
      <c r="C156" s="42" t="s">
        <v>174</v>
      </c>
      <c r="D156" s="11">
        <f>SUM(D158)</f>
        <v>10</v>
      </c>
    </row>
    <row r="157" spans="2:4" x14ac:dyDescent="0.25">
      <c r="B157" s="1"/>
      <c r="C157" s="42"/>
      <c r="D157" s="11"/>
    </row>
    <row r="158" spans="2:4" ht="165.6" x14ac:dyDescent="0.25">
      <c r="B158" s="14" t="s">
        <v>135</v>
      </c>
      <c r="C158" s="42" t="s">
        <v>117</v>
      </c>
      <c r="D158" s="11">
        <v>10</v>
      </c>
    </row>
    <row r="159" spans="2:4" ht="13.45" customHeight="1" x14ac:dyDescent="0.25">
      <c r="B159" s="14"/>
      <c r="C159" s="24"/>
      <c r="D159" s="11"/>
    </row>
    <row r="160" spans="2:4" ht="96.05" customHeight="1" x14ac:dyDescent="0.25">
      <c r="B160" s="14" t="s">
        <v>175</v>
      </c>
      <c r="C160" s="42" t="s">
        <v>176</v>
      </c>
      <c r="D160" s="11">
        <f>SUM(D162+D164)</f>
        <v>513</v>
      </c>
    </row>
    <row r="161" spans="2:6" ht="13.45" customHeight="1" x14ac:dyDescent="0.25">
      <c r="B161" s="14"/>
      <c r="C161" s="42"/>
      <c r="D161" s="11"/>
    </row>
    <row r="162" spans="2:6" ht="75.3" x14ac:dyDescent="0.25">
      <c r="B162" s="1" t="s">
        <v>137</v>
      </c>
      <c r="C162" s="24" t="s">
        <v>136</v>
      </c>
      <c r="D162" s="11">
        <v>503</v>
      </c>
    </row>
    <row r="163" spans="2:6" ht="11.15" customHeight="1" x14ac:dyDescent="0.25">
      <c r="B163" s="1"/>
      <c r="C163" s="24"/>
      <c r="D163" s="11"/>
    </row>
    <row r="164" spans="2:6" ht="75.3" x14ac:dyDescent="0.25">
      <c r="B164" s="1" t="s">
        <v>159</v>
      </c>
      <c r="C164" s="24" t="s">
        <v>178</v>
      </c>
      <c r="D164" s="11">
        <v>10</v>
      </c>
    </row>
    <row r="165" spans="2:6" ht="13.95" customHeight="1" x14ac:dyDescent="0.25">
      <c r="B165" s="1"/>
      <c r="C165" s="24"/>
      <c r="D165" s="11"/>
    </row>
    <row r="166" spans="2:6" ht="13.95" customHeight="1" x14ac:dyDescent="0.25">
      <c r="B166" s="1" t="s">
        <v>177</v>
      </c>
      <c r="C166" s="42" t="s">
        <v>181</v>
      </c>
      <c r="D166" s="11">
        <f>SUM(D168)</f>
        <v>545</v>
      </c>
    </row>
    <row r="167" spans="2:6" ht="13.95" customHeight="1" x14ac:dyDescent="0.25">
      <c r="B167" s="1"/>
      <c r="C167" s="42"/>
      <c r="D167" s="11"/>
    </row>
    <row r="168" spans="2:6" ht="105.4" x14ac:dyDescent="0.25">
      <c r="B168" s="1" t="s">
        <v>160</v>
      </c>
      <c r="C168" s="9" t="s">
        <v>110</v>
      </c>
      <c r="D168" s="11">
        <v>545</v>
      </c>
    </row>
    <row r="169" spans="2:6" ht="12.6" customHeight="1" x14ac:dyDescent="0.25">
      <c r="B169" s="1"/>
      <c r="C169" s="9"/>
      <c r="D169" s="11"/>
    </row>
    <row r="170" spans="2:6" x14ac:dyDescent="0.25">
      <c r="B170" s="7" t="s">
        <v>35</v>
      </c>
      <c r="C170" s="8" t="s">
        <v>36</v>
      </c>
      <c r="D170" s="11">
        <f>D172</f>
        <v>1569647.3</v>
      </c>
    </row>
    <row r="171" spans="2:6" x14ac:dyDescent="0.25">
      <c r="B171" s="6"/>
      <c r="C171" s="9"/>
      <c r="D171" s="11"/>
    </row>
    <row r="172" spans="2:6" ht="30.15" x14ac:dyDescent="0.25">
      <c r="B172" s="1" t="s">
        <v>37</v>
      </c>
      <c r="C172" s="31" t="s">
        <v>38</v>
      </c>
      <c r="D172" s="11">
        <f>D174+D184+D199</f>
        <v>1569647.3</v>
      </c>
      <c r="E172" s="22"/>
    </row>
    <row r="173" spans="2:6" x14ac:dyDescent="0.25">
      <c r="B173" s="1"/>
      <c r="C173" s="31"/>
      <c r="D173" s="11"/>
    </row>
    <row r="174" spans="2:6" ht="30.15" x14ac:dyDescent="0.25">
      <c r="B174" s="1" t="s">
        <v>86</v>
      </c>
      <c r="C174" s="33" t="s">
        <v>98</v>
      </c>
      <c r="D174" s="11">
        <f>D176+D182+D178+D180</f>
        <v>640769.79999999993</v>
      </c>
      <c r="E174" s="2"/>
      <c r="F174" s="22"/>
    </row>
    <row r="175" spans="2:6" x14ac:dyDescent="0.25">
      <c r="B175" s="1"/>
      <c r="C175" s="31"/>
      <c r="D175" s="11"/>
    </row>
    <row r="176" spans="2:6" ht="135.5" x14ac:dyDescent="0.25">
      <c r="B176" s="26" t="s">
        <v>142</v>
      </c>
      <c r="C176" s="31" t="s">
        <v>120</v>
      </c>
      <c r="D176" s="47">
        <v>25456.6</v>
      </c>
    </row>
    <row r="177" spans="2:4" x14ac:dyDescent="0.25">
      <c r="B177" s="26"/>
      <c r="C177" s="54"/>
      <c r="D177" s="47"/>
    </row>
    <row r="178" spans="2:4" ht="30.15" x14ac:dyDescent="0.25">
      <c r="B178" s="55" t="s">
        <v>190</v>
      </c>
      <c r="C178" s="54" t="s">
        <v>199</v>
      </c>
      <c r="D178" s="47">
        <v>3000</v>
      </c>
    </row>
    <row r="179" spans="2:4" x14ac:dyDescent="0.25">
      <c r="B179" s="55"/>
      <c r="C179" s="64"/>
      <c r="D179" s="47"/>
    </row>
    <row r="180" spans="2:4" ht="45.2" x14ac:dyDescent="0.25">
      <c r="B180" s="55" t="s">
        <v>198</v>
      </c>
      <c r="C180" s="64" t="s">
        <v>200</v>
      </c>
      <c r="D180" s="47">
        <v>2491.5</v>
      </c>
    </row>
    <row r="181" spans="2:4" x14ac:dyDescent="0.25">
      <c r="B181" s="26"/>
      <c r="C181" s="38"/>
      <c r="D181" s="11"/>
    </row>
    <row r="182" spans="2:4" x14ac:dyDescent="0.25">
      <c r="B182" s="43" t="s">
        <v>161</v>
      </c>
      <c r="C182" s="31" t="s">
        <v>93</v>
      </c>
      <c r="D182" s="11">
        <v>609821.69999999995</v>
      </c>
    </row>
    <row r="183" spans="2:4" x14ac:dyDescent="0.25">
      <c r="B183" s="1"/>
      <c r="C183" s="31"/>
      <c r="D183" s="11"/>
    </row>
    <row r="184" spans="2:4" x14ac:dyDescent="0.25">
      <c r="B184" s="1" t="s">
        <v>87</v>
      </c>
      <c r="C184" s="32" t="s">
        <v>148</v>
      </c>
      <c r="D184" s="11">
        <f>SUM(D186:D197)</f>
        <v>804736.3</v>
      </c>
    </row>
    <row r="185" spans="2:4" x14ac:dyDescent="0.25">
      <c r="B185" s="1"/>
      <c r="C185" s="31"/>
      <c r="D185" s="11"/>
    </row>
    <row r="186" spans="2:4" ht="45.2" x14ac:dyDescent="0.25">
      <c r="B186" s="1" t="s">
        <v>89</v>
      </c>
      <c r="C186" s="31" t="s">
        <v>94</v>
      </c>
      <c r="D186" s="11">
        <v>711864.4</v>
      </c>
    </row>
    <row r="187" spans="2:4" x14ac:dyDescent="0.25">
      <c r="B187" s="15"/>
      <c r="C187" s="16"/>
      <c r="D187" s="40"/>
    </row>
    <row r="188" spans="2:4" ht="120.45" x14ac:dyDescent="0.25">
      <c r="B188" s="15" t="s">
        <v>119</v>
      </c>
      <c r="C188" s="31" t="s">
        <v>118</v>
      </c>
      <c r="D188" s="47">
        <v>19004.900000000001</v>
      </c>
    </row>
    <row r="189" spans="2:4" x14ac:dyDescent="0.25">
      <c r="B189" s="15"/>
      <c r="C189" s="31"/>
      <c r="D189" s="40"/>
    </row>
    <row r="190" spans="2:4" ht="165.6" x14ac:dyDescent="0.25">
      <c r="B190" s="15" t="s">
        <v>121</v>
      </c>
      <c r="C190" s="31" t="s">
        <v>122</v>
      </c>
      <c r="D190" s="47">
        <v>64839.6</v>
      </c>
    </row>
    <row r="191" spans="2:4" x14ac:dyDescent="0.25">
      <c r="B191" s="15"/>
      <c r="C191" s="16"/>
      <c r="D191" s="40"/>
    </row>
    <row r="192" spans="2:4" ht="45.2" x14ac:dyDescent="0.25">
      <c r="B192" s="15" t="s">
        <v>50</v>
      </c>
      <c r="C192" s="17" t="s">
        <v>95</v>
      </c>
      <c r="D192" s="47">
        <v>4208.6000000000004</v>
      </c>
    </row>
    <row r="193" spans="2:5" x14ac:dyDescent="0.25">
      <c r="B193" s="15"/>
      <c r="C193" s="17"/>
      <c r="D193" s="40"/>
    </row>
    <row r="194" spans="2:5" ht="60.25" x14ac:dyDescent="0.25">
      <c r="B194" s="18" t="s">
        <v>92</v>
      </c>
      <c r="C194" s="17" t="s">
        <v>96</v>
      </c>
      <c r="D194" s="47">
        <v>32.799999999999997</v>
      </c>
    </row>
    <row r="195" spans="2:5" x14ac:dyDescent="0.25">
      <c r="B195" s="18"/>
      <c r="C195" s="17"/>
      <c r="D195" s="47"/>
    </row>
    <row r="196" spans="2:5" s="48" customFormat="1" ht="45.2" x14ac:dyDescent="0.25">
      <c r="B196" s="49" t="s">
        <v>88</v>
      </c>
      <c r="C196" s="50" t="s">
        <v>97</v>
      </c>
      <c r="D196" s="51">
        <v>4786</v>
      </c>
    </row>
    <row r="197" spans="2:5" x14ac:dyDescent="0.25">
      <c r="B197" s="15"/>
      <c r="C197" s="17"/>
      <c r="D197" s="40"/>
    </row>
    <row r="198" spans="2:5" x14ac:dyDescent="0.25">
      <c r="B198" s="1"/>
      <c r="C198" s="31"/>
      <c r="D198" s="11"/>
    </row>
    <row r="199" spans="2:5" ht="30.15" x14ac:dyDescent="0.25">
      <c r="B199" s="1" t="s">
        <v>90</v>
      </c>
      <c r="C199" s="32" t="s">
        <v>147</v>
      </c>
      <c r="D199" s="11">
        <f>D201</f>
        <v>124141.2</v>
      </c>
    </row>
    <row r="200" spans="2:5" x14ac:dyDescent="0.25">
      <c r="B200" s="1"/>
      <c r="C200" s="31"/>
      <c r="D200" s="11"/>
    </row>
    <row r="201" spans="2:5" ht="75.3" x14ac:dyDescent="0.25">
      <c r="B201" s="19" t="s">
        <v>104</v>
      </c>
      <c r="C201" s="19" t="s">
        <v>105</v>
      </c>
      <c r="D201" s="11">
        <v>124141.2</v>
      </c>
    </row>
    <row r="202" spans="2:5" x14ac:dyDescent="0.25">
      <c r="B202" s="1"/>
      <c r="C202" s="29"/>
      <c r="D202" s="11"/>
    </row>
    <row r="203" spans="2:5" x14ac:dyDescent="0.25">
      <c r="B203" s="7" t="s">
        <v>39</v>
      </c>
      <c r="C203" s="31"/>
      <c r="D203" s="13">
        <f>D20+D170</f>
        <v>2617792</v>
      </c>
    </row>
    <row r="204" spans="2:5" x14ac:dyDescent="0.25">
      <c r="D204" s="30"/>
    </row>
    <row r="205" spans="2:5" x14ac:dyDescent="0.25">
      <c r="E205" s="22"/>
    </row>
    <row r="206" spans="2:5" x14ac:dyDescent="0.25">
      <c r="D206" s="22"/>
    </row>
  </sheetData>
  <sortState ref="B121:D133">
    <sortCondition ref="C121:C133"/>
  </sortState>
  <mergeCells count="37">
    <mergeCell ref="B1:D1"/>
    <mergeCell ref="B2:D2"/>
    <mergeCell ref="B3:D3"/>
    <mergeCell ref="B4:D4"/>
    <mergeCell ref="B5:D5"/>
    <mergeCell ref="B6:D6"/>
    <mergeCell ref="B8:D8"/>
    <mergeCell ref="B9:D9"/>
    <mergeCell ref="B10:D10"/>
    <mergeCell ref="B12:D12"/>
    <mergeCell ref="B13:D13"/>
    <mergeCell ref="B14:D14"/>
    <mergeCell ref="B15:D15"/>
    <mergeCell ref="E95:E97"/>
    <mergeCell ref="E98:E101"/>
    <mergeCell ref="E41:E42"/>
    <mergeCell ref="E44:E45"/>
    <mergeCell ref="E31:E32"/>
    <mergeCell ref="E38:E40"/>
    <mergeCell ref="B18:B19"/>
    <mergeCell ref="C18:C19"/>
    <mergeCell ref="D18:D19"/>
    <mergeCell ref="E26:E28"/>
    <mergeCell ref="E29:E30"/>
    <mergeCell ref="C74:C75"/>
    <mergeCell ref="E64:E65"/>
    <mergeCell ref="E105:E107"/>
    <mergeCell ref="E87:E89"/>
    <mergeCell ref="E82:E84"/>
    <mergeCell ref="E54:E56"/>
    <mergeCell ref="E46:E47"/>
    <mergeCell ref="E50:E51"/>
    <mergeCell ref="E52:E53"/>
    <mergeCell ref="E62:E63"/>
    <mergeCell ref="E57:E58"/>
    <mergeCell ref="E73:E74"/>
    <mergeCell ref="E75:E77"/>
  </mergeCells>
  <pageMargins left="0.59055118110236227" right="0.39370078740157483" top="0.39370078740157483" bottom="0.3937007874015748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chis-raifo9-fo</dc:creator>
  <cp:lastModifiedBy>chis-raifo2-fo</cp:lastModifiedBy>
  <cp:lastPrinted>2022-01-12T06:35:28Z</cp:lastPrinted>
  <dcterms:created xsi:type="dcterms:W3CDTF">2014-10-29T05:59:09Z</dcterms:created>
  <dcterms:modified xsi:type="dcterms:W3CDTF">2024-11-14T07:32:08Z</dcterms:modified>
</cp:coreProperties>
</file>