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84" yWindow="48" windowWidth="16404" windowHeight="9432"/>
  </bookViews>
  <sheets>
    <sheet name="Доходы" sheetId="1" r:id="rId1"/>
  </sheets>
  <definedNames>
    <definedName name="_xlnm.Print_Area" localSheetId="0">Доходы!$A$1:$F$61</definedName>
  </definedNames>
  <calcPr calcId="144525"/>
</workbook>
</file>

<file path=xl/calcChain.xml><?xml version="1.0" encoding="utf-8"?>
<calcChain xmlns="http://schemas.openxmlformats.org/spreadsheetml/2006/main">
  <c r="D59" i="1" l="1"/>
  <c r="C59" i="1"/>
  <c r="C60" i="1"/>
  <c r="D52" i="1"/>
  <c r="D12" i="1"/>
  <c r="D28" i="1" s="1"/>
  <c r="D23" i="1"/>
  <c r="D48" i="1" l="1"/>
  <c r="D38" i="1"/>
  <c r="C48" i="1" l="1"/>
  <c r="C38" i="1"/>
  <c r="E41" i="1"/>
  <c r="C52" i="1" l="1"/>
  <c r="D50" i="1"/>
  <c r="C50" i="1"/>
  <c r="D46" i="1"/>
  <c r="C46" i="1"/>
  <c r="C23" i="1"/>
  <c r="C12" i="1" l="1"/>
  <c r="D42" i="1" l="1"/>
  <c r="D33" i="1"/>
  <c r="C42" i="1"/>
  <c r="C33" i="1"/>
  <c r="E24" i="1"/>
  <c r="E15" i="1"/>
  <c r="E16" i="1"/>
  <c r="E18" i="1"/>
  <c r="E20" i="1"/>
  <c r="E21" i="1"/>
  <c r="C54" i="1" l="1"/>
  <c r="D54" i="1"/>
  <c r="D60" i="1" s="1"/>
  <c r="D61" i="1" s="1"/>
  <c r="E23" i="1"/>
  <c r="C28" i="1"/>
  <c r="E34" i="1"/>
  <c r="E35" i="1"/>
  <c r="E36" i="1"/>
  <c r="E37" i="1"/>
  <c r="E38" i="1"/>
  <c r="E40" i="1"/>
  <c r="E42" i="1"/>
  <c r="E43" i="1"/>
  <c r="E44" i="1"/>
  <c r="E45" i="1"/>
  <c r="E46" i="1"/>
  <c r="E47" i="1"/>
  <c r="E48" i="1"/>
  <c r="E49" i="1"/>
  <c r="E50" i="1"/>
  <c r="E51" i="1"/>
  <c r="E52" i="1"/>
  <c r="E53" i="1"/>
  <c r="E33" i="1"/>
  <c r="C61" i="1" l="1"/>
  <c r="E13" i="1"/>
  <c r="E14" i="1"/>
  <c r="E12" i="1" l="1"/>
</calcChain>
</file>

<file path=xl/sharedStrings.xml><?xml version="1.0" encoding="utf-8"?>
<sst xmlns="http://schemas.openxmlformats.org/spreadsheetml/2006/main" count="130" uniqueCount="110">
  <si>
    <t>Наименование показателя</t>
  </si>
  <si>
    <t>3</t>
  </si>
  <si>
    <t xml:space="preserve">  </t>
  </si>
  <si>
    <t>5</t>
  </si>
  <si>
    <t>6</t>
  </si>
  <si>
    <t>X</t>
  </si>
  <si>
    <t>Изменение остатков средств</t>
  </si>
  <si>
    <t>Изменение остатков средств на счетах по учету  средств бюджета</t>
  </si>
  <si>
    <t>000 0105 0000 00 0000 000</t>
  </si>
  <si>
    <t>Код расхода по бюджетной классификации</t>
  </si>
  <si>
    <t>ОБЩЕГОСУДАРСТВЕННЫЕ ВОПРОСЫ</t>
  </si>
  <si>
    <t>000 0100 0000000000 000 000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</si>
  <si>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</si>
  <si>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000 0103 0000000000 000 000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</si>
  <si>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</si>
  <si>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000 0104 0000000000 000 000</t>
  </si>
  <si>
    <t>Резервные фонды</t>
  </si>
  <si>
    <t>000 0111 0000000000 000 000</t>
  </si>
  <si>
    <t>Другие общегосударственные вопросы</t>
  </si>
  <si>
    <t>000 0113 0000000000 000 000</t>
  </si>
  <si>
    <t>НАЦИОНАЛЬНАЯ ЭКОНОМИКА</t>
  </si>
  <si>
    <t>000 0400 0000000000 000 000</t>
  </si>
  <si>
    <t>Дорожное хозяйство (дорожные фонды)</t>
  </si>
  <si>
    <t>000 0409 0000000000 000 000</t>
  </si>
  <si>
    <t>ЖИЛИЩНО-КОММУНАЛЬНОЕ ХОЗЯЙСТВО</t>
  </si>
  <si>
    <t>000 0500 0000000000 000 000</t>
  </si>
  <si>
    <t>Жилищное хозяйство</t>
  </si>
  <si>
    <t>000 0501 0000000000 000 000</t>
  </si>
  <si>
    <t>Коммунальное хозяйство</t>
  </si>
  <si>
    <t>000 0502 0000000000 000 000</t>
  </si>
  <si>
    <t>Благоустройство</t>
  </si>
  <si>
    <t>000 0503 0000000000 000 000</t>
  </si>
  <si>
    <t>ОБРАЗОВАНИЕ</t>
  </si>
  <si>
    <t>000 0700 0000000000 000 000</t>
  </si>
  <si>
    <t>Молодежная политика</t>
  </si>
  <si>
    <t>000 0707 0000000000 000 000</t>
  </si>
  <si>
    <t>КУЛЬТУРА, КИНЕМАТОГРАФИЯ</t>
  </si>
  <si>
    <t>000 0800 0000000000 000 000</t>
  </si>
  <si>
    <t>Культура</t>
  </si>
  <si>
    <t>000 0801 0000000000 000 000</t>
  </si>
  <si>
    <t>СОЦИАЛЬНАЯ ПОЛИТИКА</t>
  </si>
  <si>
    <t>000 1000 0000000000 000 000</t>
  </si>
  <si>
    <t>Социальное обеспечение населения</t>
  </si>
  <si>
    <t>000 1003 0000000000 000 000</t>
  </si>
  <si>
    <t>МЕЖБЮДЖЕТНЫЕ ТРАНСФЕРТЫ ОБЩЕГО ХАРАКТЕРА БЮДЖЕТАМ БЮДЖЕТНОЙ СИСТЕМЫ РОССИЙСКОЙ ФЕДЕРАЦИИ</t>
  </si>
  <si>
    <t>000 1400 0000000000 000 000</t>
  </si>
  <si>
    <t>Прочие межбюджетные трансферты общего характера</t>
  </si>
  <si>
    <t>000 1403 0000000000 000 000</t>
  </si>
  <si>
    <t>Код дохода по бюджетной классификации</t>
  </si>
  <si>
    <t>НАЛОГОВЫЕ И НЕНАЛОГОВЫЕ ДОХОДЫ</t>
  </si>
  <si>
    <t>000 100 00000 00 0000 000</t>
  </si>
  <si>
    <t>НАЛОГИ НА ПРИБЫЛЬ, ДОХОДЫ</t>
  </si>
  <si>
    <t>000 101 00000 00 0000 000</t>
  </si>
  <si>
    <t>НАЛОГИ НА СОВОКУПНЫЙ ДОХОД</t>
  </si>
  <si>
    <t>000 105 00000 00 0000 000</t>
  </si>
  <si>
    <t>ГОСУДАРСТВЕННАЯ ПОШЛИНА</t>
  </si>
  <si>
    <t>000 108 00000 00 0000 000</t>
  </si>
  <si>
    <t>ДОХОДЫ ОТ ИСПОЛЬЗОВАНИЯ ИМУЩЕСТВА, НАХОДЯЩЕГОСЯ В ГОСУДАРСТВЕННОЙ И МУНИЦИПАЛЬНОЙ СОБСТВЕННОСТИ</t>
  </si>
  <si>
    <t>000 111 00000 00 0000 000</t>
  </si>
  <si>
    <t>ДОХОДЫ ОТ ОКАЗАНИЯ ПЛАТНЫХ УСЛУГ И КОМПЕНСАЦИИ ЗАТРАТ ГОСУДАРСТВА</t>
  </si>
  <si>
    <t>000 113 00000 00 0000 000</t>
  </si>
  <si>
    <t>ДОХОДЫ ОТ ПРОДАЖИ МАТЕРИАЛЬНЫХ И НЕМАТЕРИАЛЬНЫХ АКТИВОВ</t>
  </si>
  <si>
    <t>000 114 00000 00 0000 000</t>
  </si>
  <si>
    <t>ШТРАФЫ, САНКЦИИ, ВОЗМЕЩЕНИЕ УЩЕРБА</t>
  </si>
  <si>
    <t>000 116 00000 00 0000 000</t>
  </si>
  <si>
    <t>БЕЗВОЗМЕЗДНЫЕ ПОСТУПЛЕНИЯ</t>
  </si>
  <si>
    <t>000 200 00000 00 0000 000</t>
  </si>
  <si>
    <t>БЕЗВОЗМЕЗДНЫЕ ПОСТУПЛЕНИЯ ОТ ДРУГИХ БЮДЖЕТОВ БЮДЖЕТНОЙ СИСТЕМЫ РОССИЙСКОЙ ФЕДЕРАЦИИ</t>
  </si>
  <si>
    <t>000 202 00000 00 0000 000</t>
  </si>
  <si>
    <t>ВОЗВРАТ ОСТАТКОВ СУБСИДИЙ, СУБВЕНЦИЙ И ИНЫХ МЕЖБЮДЖЕТНЫХ ТРАНСФЕРТОВ, ИМЕЮЩИХ ЦЕЛЕВОЕ НАЗНАЧЕНИЕ, ПРОШЛЫХ ЛЕТ</t>
  </si>
  <si>
    <t>000 219 00000 00 0000 000</t>
  </si>
  <si>
    <t>причины отклонений от планового процента исполнения</t>
  </si>
  <si>
    <t>2</t>
  </si>
  <si>
    <t>4</t>
  </si>
  <si>
    <t>Приложение № 1</t>
  </si>
  <si>
    <t xml:space="preserve">к постановлению Исполнительного комитета </t>
  </si>
  <si>
    <t>Единица измерения: тыс. руб.</t>
  </si>
  <si>
    <t xml:space="preserve">Периодичность: квартальная </t>
  </si>
  <si>
    <t xml:space="preserve">2. Расходы </t>
  </si>
  <si>
    <t>ИТОГО:</t>
  </si>
  <si>
    <t>заявительный характер выплаты пособий и компенсаций</t>
  </si>
  <si>
    <t>оплата по факту на основании актов выполненных работ</t>
  </si>
  <si>
    <t xml:space="preserve">3. Источники финансирования дефицита бюджета </t>
  </si>
  <si>
    <t xml:space="preserve">процент исполнения, % </t>
  </si>
  <si>
    <t>1</t>
  </si>
  <si>
    <t>1. Доходы</t>
  </si>
  <si>
    <t>НАЛОГИ НА ИМУЩЕСТВО</t>
  </si>
  <si>
    <t>000 106 00000 00 0000 000</t>
  </si>
  <si>
    <t>ЗАДОЛЖЕННОСТЬ И ПЕРЕРАСЧЕТЫ ПО ОТМЕНЕННЫМ НАЛОГАМ, СБОРАМ И ИНЫМ ОБЯЗАТЕЛЬНЫМ ПЛАТЕЖАМ</t>
  </si>
  <si>
    <t>000 109 00000 00 0000 000</t>
  </si>
  <si>
    <t>БЕЗВОЗМЕЗДНЫЕ ПОСТУПЛЕНИЯ ОТ НЕГОСУДАРСТВЕННЫХ ОРГАНИЗАЦИЙ</t>
  </si>
  <si>
    <t>000 204 00000 00 0000 000</t>
  </si>
  <si>
    <t>заявительный характер оплаты</t>
  </si>
  <si>
    <t>Чистопольского муниципального</t>
  </si>
  <si>
    <t>района Республики Татарстан</t>
  </si>
  <si>
    <t xml:space="preserve">муниципального образования "Город Чистополь" </t>
  </si>
  <si>
    <t>ПРОЧИЕ НЕНАЛОГОВЫЕ ДОХОДЫ</t>
  </si>
  <si>
    <t>000 117 00000 00 0000 000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</si>
  <si>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</si>
  <si>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000 218 00000 00 0000 000</t>
  </si>
  <si>
    <t>Утвержденные бюджетные назначения на 2023 год</t>
  </si>
  <si>
    <t>срок оплаты налога на имущество (физ. лица) до 1 декабря</t>
  </si>
  <si>
    <t>000 0405 0000000000 000 000</t>
  </si>
  <si>
    <t>Сельское хозяйство и рыболовство</t>
  </si>
  <si>
    <t>Другие вопросы в области национальной экономики</t>
  </si>
  <si>
    <t>000 0412 0000000000 000 000</t>
  </si>
  <si>
    <t>процент исполнения, % (75% норма )</t>
  </si>
  <si>
    <t>процент исполнения, % (65% норма )</t>
  </si>
  <si>
    <t>Отчет об исполнении бюджета муниципального образования "Город Чистополь" Чистопольского муниципального района Республики Татарстан по состоянию на 1 января  2024 года</t>
  </si>
  <si>
    <t>Исполнено на 01.01.2024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</si>
</sst>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26" x14ac:knownFonts="1">
    <font>
      <sz val="10"/>
      <name val="Arial Cyr"/>
    </font>
    <font>
      <sz val="10"/>
      <name val="Arial Cyr"/>
    </font>
    <font>
      <sz val="8"/>
      <name val="Tahoma"/>
      <family val="2"/>
    </font>
    <font>
      <sz val="10"/>
      <name val="Tahoma"/>
      <family val="2"/>
    </font>
    <font>
      <b/>
      <sz val="8"/>
      <name val="Tahoma"/>
      <family val="2"/>
    </font>
    <font>
      <sz val="10"/>
      <name val="Arial Cyr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8"/>
      <color indexed="56"/>
      <name val="Cambria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sz val="10"/>
      <name val="Arial"/>
      <family val="2"/>
    </font>
    <font>
      <sz val="9"/>
      <name val="Tahoma"/>
      <family val="2"/>
    </font>
    <font>
      <b/>
      <sz val="10"/>
      <name val="Tahoma"/>
      <family val="2"/>
      <charset val="204"/>
    </font>
    <font>
      <b/>
      <sz val="8"/>
      <name val="Tahoma"/>
      <family val="2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8">
    <xf numFmtId="0" fontId="0" fillId="0" borderId="0"/>
    <xf numFmtId="0" fontId="6" fillId="7" borderId="0"/>
    <xf numFmtId="0" fontId="6" fillId="7" borderId="0"/>
    <xf numFmtId="0" fontId="6" fillId="7" borderId="0"/>
    <xf numFmtId="0" fontId="6" fillId="5" borderId="0"/>
    <xf numFmtId="0" fontId="6" fillId="5" borderId="0"/>
    <xf numFmtId="0" fontId="6" fillId="5" borderId="0"/>
    <xf numFmtId="0" fontId="6" fillId="5" borderId="0"/>
    <xf numFmtId="0" fontId="6" fillId="6" borderId="0"/>
    <xf numFmtId="0" fontId="6" fillId="6" borderId="0"/>
    <xf numFmtId="0" fontId="6" fillId="6" borderId="0"/>
    <xf numFmtId="0" fontId="6" fillId="6" borderId="0"/>
    <xf numFmtId="0" fontId="6" fillId="8" borderId="0"/>
    <xf numFmtId="0" fontId="6" fillId="8" borderId="0"/>
    <xf numFmtId="0" fontId="6" fillId="8" borderId="0"/>
    <xf numFmtId="0" fontId="6" fillId="8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8" borderId="0"/>
    <xf numFmtId="0" fontId="6" fillId="8" borderId="0"/>
    <xf numFmtId="0" fontId="6" fillId="8" borderId="0"/>
    <xf numFmtId="0" fontId="6" fillId="8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7" fillId="4" borderId="1"/>
    <xf numFmtId="0" fontId="7" fillId="4" borderId="1"/>
    <xf numFmtId="0" fontId="7" fillId="4" borderId="1"/>
    <xf numFmtId="0" fontId="7" fillId="4" borderId="1"/>
    <xf numFmtId="0" fontId="8" fillId="15" borderId="2"/>
    <xf numFmtId="0" fontId="8" fillId="15" borderId="2"/>
    <xf numFmtId="0" fontId="8" fillId="15" borderId="2"/>
    <xf numFmtId="0" fontId="8" fillId="15" borderId="2"/>
    <xf numFmtId="0" fontId="9" fillId="15" borderId="1"/>
    <xf numFmtId="0" fontId="9" fillId="15" borderId="1"/>
    <xf numFmtId="0" fontId="9" fillId="15" borderId="1"/>
    <xf numFmtId="0" fontId="9" fillId="15" borderId="1"/>
    <xf numFmtId="0" fontId="10" fillId="0" borderId="3"/>
    <xf numFmtId="0" fontId="11" fillId="0" borderId="4"/>
    <xf numFmtId="0" fontId="11" fillId="0" borderId="4"/>
    <xf numFmtId="0" fontId="11" fillId="0" borderId="4"/>
    <xf numFmtId="0" fontId="11" fillId="0" borderId="4"/>
    <xf numFmtId="0" fontId="12" fillId="0" borderId="5"/>
    <xf numFmtId="0" fontId="12" fillId="0" borderId="0"/>
    <xf numFmtId="0" fontId="13" fillId="0" borderId="6"/>
    <xf numFmtId="0" fontId="13" fillId="0" borderId="6"/>
    <xf numFmtId="0" fontId="13" fillId="0" borderId="6"/>
    <xf numFmtId="0" fontId="13" fillId="0" borderId="6"/>
    <xf numFmtId="0" fontId="14" fillId="16" borderId="7"/>
    <xf numFmtId="0" fontId="14" fillId="16" borderId="7"/>
    <xf numFmtId="0" fontId="14" fillId="16" borderId="7"/>
    <xf numFmtId="0" fontId="14" fillId="16" borderId="7"/>
    <xf numFmtId="0" fontId="15" fillId="0" borderId="0"/>
    <xf numFmtId="0" fontId="16" fillId="17" borderId="0"/>
    <xf numFmtId="0" fontId="16" fillId="17" borderId="0"/>
    <xf numFmtId="0" fontId="16" fillId="17" borderId="0"/>
    <xf numFmtId="0" fontId="16" fillId="17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7" fillId="2" borderId="0"/>
    <xf numFmtId="0" fontId="17" fillId="2" borderId="0"/>
    <xf numFmtId="0" fontId="17" fillId="2" borderId="0"/>
    <xf numFmtId="0" fontId="17" fillId="2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18" borderId="8"/>
    <xf numFmtId="0" fontId="1" fillId="18" borderId="8"/>
    <xf numFmtId="0" fontId="1" fillId="18" borderId="8"/>
    <xf numFmtId="0" fontId="1" fillId="18" borderId="8"/>
    <xf numFmtId="0" fontId="19" fillId="0" borderId="9"/>
    <xf numFmtId="0" fontId="19" fillId="0" borderId="9"/>
    <xf numFmtId="0" fontId="19" fillId="0" borderId="9"/>
    <xf numFmtId="0" fontId="19" fillId="0" borderId="9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3" borderId="0"/>
    <xf numFmtId="0" fontId="21" fillId="3" borderId="0"/>
    <xf numFmtId="0" fontId="21" fillId="3" borderId="0"/>
    <xf numFmtId="0" fontId="21" fillId="3" borderId="0"/>
  </cellStyleXfs>
  <cellXfs count="49">
    <xf numFmtId="0" fontId="0" fillId="0" borderId="0" xfId="0" applyNumberFormat="1" applyFont="1" applyFill="1" applyBorder="1" applyProtection="1"/>
    <xf numFmtId="49" fontId="2" fillId="0" borderId="10" xfId="0" applyNumberFormat="1" applyFont="1" applyFill="1" applyBorder="1" applyAlignment="1" applyProtection="1">
      <alignment horizontal="center" vertical="center"/>
    </xf>
    <xf numFmtId="49" fontId="2" fillId="0" borderId="11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Protection="1"/>
    <xf numFmtId="49" fontId="2" fillId="0" borderId="0" xfId="0" applyNumberFormat="1" applyFont="1" applyFill="1" applyBorder="1" applyProtection="1"/>
    <xf numFmtId="49" fontId="2" fillId="0" borderId="0" xfId="0" applyNumberFormat="1" applyFont="1" applyFill="1" applyBorder="1" applyProtection="1"/>
    <xf numFmtId="49" fontId="3" fillId="0" borderId="0" xfId="0" applyNumberFormat="1" applyFont="1" applyFill="1" applyBorder="1" applyAlignment="1" applyProtection="1">
      <alignment horizontal="center"/>
    </xf>
    <xf numFmtId="4" fontId="2" fillId="0" borderId="11" xfId="0" applyNumberFormat="1" applyFont="1" applyFill="1" applyBorder="1" applyAlignment="1" applyProtection="1">
      <alignment horizontal="right"/>
    </xf>
    <xf numFmtId="0" fontId="2" fillId="0" borderId="14" xfId="0" applyNumberFormat="1" applyFont="1" applyFill="1" applyBorder="1" applyAlignment="1" applyProtection="1">
      <alignment horizontal="left" vertical="center" wrapText="1" indent="1"/>
    </xf>
    <xf numFmtId="49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left" vertical="center" wrapText="1" indent="2"/>
    </xf>
    <xf numFmtId="49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49" fontId="3" fillId="0" borderId="0" xfId="0" applyNumberFormat="1" applyFont="1" applyFill="1" applyBorder="1" applyProtection="1"/>
    <xf numFmtId="49" fontId="2" fillId="0" borderId="12" xfId="0" applyNumberFormat="1" applyFont="1" applyFill="1" applyBorder="1" applyAlignment="1" applyProtection="1">
      <alignment vertical="center" wrapText="1"/>
    </xf>
    <xf numFmtId="49" fontId="23" fillId="0" borderId="0" xfId="0" applyNumberFormat="1" applyFont="1" applyFill="1" applyBorder="1" applyProtection="1"/>
    <xf numFmtId="0" fontId="25" fillId="0" borderId="10" xfId="0" applyNumberFormat="1" applyFont="1" applyFill="1" applyBorder="1" applyAlignment="1" applyProtection="1">
      <alignment horizontal="left" vertical="center" wrapText="1" indent="1"/>
    </xf>
    <xf numFmtId="49" fontId="25" fillId="0" borderId="10" xfId="0" applyNumberFormat="1" applyFont="1" applyFill="1" applyBorder="1" applyAlignment="1" applyProtection="1">
      <alignment horizontal="center" vertical="center"/>
    </xf>
    <xf numFmtId="4" fontId="25" fillId="0" borderId="10" xfId="0" applyNumberFormat="1" applyFont="1" applyFill="1" applyBorder="1" applyAlignment="1" applyProtection="1">
      <alignment horizontal="right"/>
    </xf>
    <xf numFmtId="4" fontId="2" fillId="0" borderId="17" xfId="0" applyNumberFormat="1" applyFont="1" applyFill="1" applyBorder="1" applyAlignment="1" applyProtection="1">
      <alignment horizontal="right"/>
    </xf>
    <xf numFmtId="2" fontId="3" fillId="0" borderId="0" xfId="0" applyNumberFormat="1" applyFont="1" applyFill="1" applyBorder="1" applyProtection="1"/>
    <xf numFmtId="165" fontId="2" fillId="0" borderId="11" xfId="0" applyNumberFormat="1" applyFont="1" applyFill="1" applyBorder="1" applyAlignment="1" applyProtection="1">
      <alignment horizontal="right"/>
    </xf>
    <xf numFmtId="0" fontId="25" fillId="0" borderId="14" xfId="0" applyNumberFormat="1" applyFont="1" applyFill="1" applyBorder="1" applyAlignment="1" applyProtection="1">
      <alignment horizontal="left" vertical="center" wrapText="1" indent="1"/>
    </xf>
    <xf numFmtId="49" fontId="25" fillId="0" borderId="11" xfId="0" applyNumberFormat="1" applyFont="1" applyFill="1" applyBorder="1" applyAlignment="1" applyProtection="1">
      <alignment horizontal="center" vertical="center" wrapText="1"/>
    </xf>
    <xf numFmtId="165" fontId="25" fillId="0" borderId="11" xfId="0" applyNumberFormat="1" applyFont="1" applyFill="1" applyBorder="1" applyAlignment="1" applyProtection="1">
      <alignment horizontal="right"/>
    </xf>
    <xf numFmtId="4" fontId="25" fillId="0" borderId="11" xfId="0" applyNumberFormat="1" applyFont="1" applyFill="1" applyBorder="1" applyAlignment="1" applyProtection="1">
      <alignment horizontal="right"/>
    </xf>
    <xf numFmtId="164" fontId="2" fillId="0" borderId="11" xfId="0" applyNumberFormat="1" applyFont="1" applyFill="1" applyBorder="1" applyAlignment="1" applyProtection="1">
      <alignment horizontal="right"/>
    </xf>
    <xf numFmtId="4" fontId="2" fillId="0" borderId="11" xfId="0" applyNumberFormat="1" applyFont="1" applyFill="1" applyBorder="1" applyAlignment="1" applyProtection="1">
      <alignment horizontal="left"/>
    </xf>
    <xf numFmtId="49" fontId="2" fillId="0" borderId="15" xfId="0" applyNumberFormat="1" applyFont="1" applyFill="1" applyBorder="1" applyAlignment="1" applyProtection="1">
      <alignment vertical="center" wrapText="1"/>
    </xf>
    <xf numFmtId="165" fontId="2" fillId="0" borderId="17" xfId="0" applyNumberFormat="1" applyFont="1" applyFill="1" applyBorder="1" applyAlignment="1" applyProtection="1">
      <alignment horizontal="right"/>
    </xf>
    <xf numFmtId="49" fontId="25" fillId="0" borderId="16" xfId="0" applyNumberFormat="1" applyFont="1" applyFill="1" applyBorder="1" applyAlignment="1" applyProtection="1">
      <alignment horizontal="center" vertical="center" wrapText="1"/>
    </xf>
    <xf numFmtId="49" fontId="25" fillId="0" borderId="12" xfId="0" applyNumberFormat="1" applyFont="1" applyFill="1" applyBorder="1" applyAlignment="1" applyProtection="1">
      <alignment horizontal="center" vertical="center" wrapText="1"/>
    </xf>
    <xf numFmtId="0" fontId="25" fillId="0" borderId="10" xfId="0" applyNumberFormat="1" applyFont="1" applyFill="1" applyBorder="1" applyAlignment="1" applyProtection="1">
      <alignment horizontal="center" vertical="center" wrapText="1"/>
    </xf>
    <xf numFmtId="49" fontId="25" fillId="0" borderId="10" xfId="0" applyNumberFormat="1" applyFont="1" applyFill="1" applyBorder="1" applyAlignment="1" applyProtection="1">
      <alignment horizontal="center" vertical="center" wrapText="1"/>
    </xf>
    <xf numFmtId="164" fontId="2" fillId="0" borderId="10" xfId="0" applyNumberFormat="1" applyFont="1" applyFill="1" applyBorder="1" applyAlignment="1" applyProtection="1">
      <alignment horizontal="center" vertical="center"/>
    </xf>
    <xf numFmtId="49" fontId="3" fillId="0" borderId="10" xfId="0" applyNumberFormat="1" applyFont="1" applyFill="1" applyBorder="1" applyProtection="1"/>
    <xf numFmtId="165" fontId="25" fillId="0" borderId="11" xfId="0" applyNumberFormat="1" applyFont="1" applyFill="1" applyBorder="1" applyAlignment="1" applyProtection="1">
      <alignment horizontal="center"/>
    </xf>
    <xf numFmtId="4" fontId="25" fillId="0" borderId="11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 applyProtection="1">
      <alignment horizontal="center" vertical="center"/>
    </xf>
    <xf numFmtId="49" fontId="25" fillId="0" borderId="10" xfId="0" applyNumberFormat="1" applyFont="1" applyBorder="1" applyAlignment="1">
      <alignment horizontal="center" vertical="center" wrapText="1" shrinkToFit="1"/>
    </xf>
    <xf numFmtId="0" fontId="2" fillId="0" borderId="10" xfId="0" applyNumberFormat="1" applyFont="1" applyFill="1" applyBorder="1" applyAlignment="1" applyProtection="1">
      <alignment horizontal="left" vertical="center" wrapText="1" indent="1"/>
    </xf>
    <xf numFmtId="49" fontId="4" fillId="0" borderId="13" xfId="0" applyNumberFormat="1" applyFont="1" applyFill="1" applyBorder="1" applyAlignment="1" applyProtection="1">
      <alignment horizontal="center"/>
    </xf>
    <xf numFmtId="49" fontId="24" fillId="0" borderId="0" xfId="0" applyNumberFormat="1" applyFont="1" applyFill="1" applyBorder="1" applyAlignment="1" applyProtection="1">
      <alignment horizontal="center" wrapText="1"/>
    </xf>
    <xf numFmtId="49" fontId="25" fillId="0" borderId="13" xfId="0" applyNumberFormat="1" applyFont="1" applyFill="1" applyBorder="1" applyAlignment="1" applyProtection="1">
      <alignment horizontal="center"/>
    </xf>
    <xf numFmtId="4" fontId="2" fillId="19" borderId="11" xfId="0" applyNumberFormat="1" applyFont="1" applyFill="1" applyBorder="1" applyAlignment="1" applyProtection="1">
      <alignment horizontal="right"/>
    </xf>
    <xf numFmtId="4" fontId="2" fillId="19" borderId="11" xfId="0" applyNumberFormat="1" applyFont="1" applyFill="1" applyBorder="1" applyAlignment="1" applyProtection="1">
      <alignment horizontal="right" wrapText="1"/>
    </xf>
    <xf numFmtId="4" fontId="2" fillId="19" borderId="10" xfId="0" applyNumberFormat="1" applyFont="1" applyFill="1" applyBorder="1" applyAlignment="1" applyProtection="1">
      <alignment horizontal="right" wrapText="1"/>
    </xf>
    <xf numFmtId="4" fontId="2" fillId="19" borderId="10" xfId="0" applyNumberFormat="1" applyFont="1" applyFill="1" applyBorder="1" applyAlignment="1" applyProtection="1">
      <alignment horizontal="right"/>
    </xf>
    <xf numFmtId="2" fontId="25" fillId="0" borderId="10" xfId="0" applyNumberFormat="1" applyFont="1" applyFill="1" applyBorder="1" applyAlignment="1" applyProtection="1">
      <alignment horizontal="center" vertical="center"/>
    </xf>
  </cellXfs>
  <cellStyles count="108">
    <cellStyle name="60% - Акцент1 2" xfId="1"/>
    <cellStyle name="60% - Акцент1 3" xfId="2"/>
    <cellStyle name="60% - Акцент1 4" xfId="3"/>
    <cellStyle name="60% — акцент2" xfId="4"/>
    <cellStyle name="60% - Акцент2 2" xfId="5"/>
    <cellStyle name="60% - Акцент2 3" xfId="6"/>
    <cellStyle name="60% - Акцент2 4" xfId="7"/>
    <cellStyle name="60% — акцент3" xfId="8"/>
    <cellStyle name="60% - Акцент3 2" xfId="9"/>
    <cellStyle name="60% - Акцент3 3" xfId="10"/>
    <cellStyle name="60% - Акцент3 4" xfId="11"/>
    <cellStyle name="60% — акцент4" xfId="12"/>
    <cellStyle name="60% - Акцент4 2" xfId="13"/>
    <cellStyle name="60% - Акцент4 3" xfId="14"/>
    <cellStyle name="60% - Акцент4 4" xfId="15"/>
    <cellStyle name="60% — акцент5" xfId="16"/>
    <cellStyle name="60% - Акцент5 2" xfId="17"/>
    <cellStyle name="60% - Акцент5 3" xfId="18"/>
    <cellStyle name="60% - Акцент5 4" xfId="19"/>
    <cellStyle name="60% — акцент6" xfId="20"/>
    <cellStyle name="60% - Акцент6 2" xfId="21"/>
    <cellStyle name="60% - Акцент6 3" xfId="22"/>
    <cellStyle name="60% - Акцент6 4" xfId="23"/>
    <cellStyle name="Акцент1" xfId="24"/>
    <cellStyle name="Акцент1 2" xfId="25"/>
    <cellStyle name="Акцент1 3" xfId="26"/>
    <cellStyle name="Акцент1 4" xfId="27"/>
    <cellStyle name="Акцент2" xfId="28"/>
    <cellStyle name="Акцент2 2" xfId="29"/>
    <cellStyle name="Акцент2 3" xfId="30"/>
    <cellStyle name="Акцент2 4" xfId="31"/>
    <cellStyle name="Акцент3" xfId="32"/>
    <cellStyle name="Акцент3 2" xfId="33"/>
    <cellStyle name="Акцент3 3" xfId="34"/>
    <cellStyle name="Акцент3 4" xfId="35"/>
    <cellStyle name="Акцент4" xfId="36"/>
    <cellStyle name="Акцент4 2" xfId="37"/>
    <cellStyle name="Акцент4 3" xfId="38"/>
    <cellStyle name="Акцент4 4" xfId="39"/>
    <cellStyle name="Акцент5" xfId="40"/>
    <cellStyle name="Акцент5 2" xfId="41"/>
    <cellStyle name="Акцент5 3" xfId="42"/>
    <cellStyle name="Акцент5 4" xfId="43"/>
    <cellStyle name="Акцент6" xfId="44"/>
    <cellStyle name="Акцент6 2" xfId="45"/>
    <cellStyle name="Акцент6 3" xfId="46"/>
    <cellStyle name="Акцент6 4" xfId="47"/>
    <cellStyle name="Ввод " xfId="48"/>
    <cellStyle name="Ввод  2" xfId="49"/>
    <cellStyle name="Ввод  3" xfId="50"/>
    <cellStyle name="Ввод  4" xfId="51"/>
    <cellStyle name="Вывод" xfId="52"/>
    <cellStyle name="Вывод 2" xfId="53"/>
    <cellStyle name="Вывод 3" xfId="54"/>
    <cellStyle name="Вывод 4" xfId="55"/>
    <cellStyle name="Вычисление" xfId="56"/>
    <cellStyle name="Вычисление 2" xfId="57"/>
    <cellStyle name="Вычисление 3" xfId="58"/>
    <cellStyle name="Вычисление 4" xfId="59"/>
    <cellStyle name="Заголовок 1" xfId="60"/>
    <cellStyle name="Заголовок 2" xfId="61"/>
    <cellStyle name="Заголовок 2 2" xfId="62"/>
    <cellStyle name="Заголовок 2 3" xfId="63"/>
    <cellStyle name="Заголовок 2 4" xfId="64"/>
    <cellStyle name="Заголовок 3" xfId="65"/>
    <cellStyle name="Заголовок 4" xfId="66"/>
    <cellStyle name="Итог" xfId="67"/>
    <cellStyle name="Итог 2" xfId="68"/>
    <cellStyle name="Итог 3" xfId="69"/>
    <cellStyle name="Итог 4" xfId="70"/>
    <cellStyle name="Контрольная ячейка" xfId="71"/>
    <cellStyle name="Контрольная ячейка 2" xfId="72"/>
    <cellStyle name="Контрольная ячейка 3" xfId="73"/>
    <cellStyle name="Контрольная ячейка 4" xfId="74"/>
    <cellStyle name="Название" xfId="75"/>
    <cellStyle name="Нейтральный" xfId="76"/>
    <cellStyle name="Нейтральный 2" xfId="77"/>
    <cellStyle name="Нейтральный 3" xfId="78"/>
    <cellStyle name="Нейтральный 4" xfId="79"/>
    <cellStyle name="Обычный" xfId="0" builtinId="0"/>
    <cellStyle name="Обычный 2" xfId="80"/>
    <cellStyle name="Обычный 2 2" xfId="81"/>
    <cellStyle name="Обычный 3" xfId="82"/>
    <cellStyle name="Обычный 4" xfId="83"/>
    <cellStyle name="Плохой" xfId="84"/>
    <cellStyle name="Плохой 2" xfId="85"/>
    <cellStyle name="Плохой 3" xfId="86"/>
    <cellStyle name="Плохой 4" xfId="87"/>
    <cellStyle name="Пояснение" xfId="88"/>
    <cellStyle name="Пояснение 2" xfId="89"/>
    <cellStyle name="Пояснение 3" xfId="90"/>
    <cellStyle name="Пояснение 4" xfId="91"/>
    <cellStyle name="Примечание" xfId="92"/>
    <cellStyle name="Примечание 2" xfId="93"/>
    <cellStyle name="Примечание 3" xfId="94"/>
    <cellStyle name="Примечание 4" xfId="95"/>
    <cellStyle name="Связанная ячейка" xfId="96"/>
    <cellStyle name="Связанная ячейка 2" xfId="97"/>
    <cellStyle name="Связанная ячейка 3" xfId="98"/>
    <cellStyle name="Связанная ячейка 4" xfId="99"/>
    <cellStyle name="Текст предупреждения" xfId="100"/>
    <cellStyle name="Текст предупреждения 2" xfId="101"/>
    <cellStyle name="Текст предупреждения 3" xfId="102"/>
    <cellStyle name="Текст предупреждения 4" xfId="103"/>
    <cellStyle name="Хороший" xfId="104"/>
    <cellStyle name="Хороший 2" xfId="105"/>
    <cellStyle name="Хороший 3" xfId="106"/>
    <cellStyle name="Хороший 4" xfId="107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1"/>
  <sheetViews>
    <sheetView showGridLines="0" tabSelected="1" zoomScale="90" zoomScaleNormal="90" workbookViewId="0">
      <selection activeCell="D11" sqref="D11"/>
    </sheetView>
  </sheetViews>
  <sheetFormatPr defaultColWidth="9.109375" defaultRowHeight="13.2" x14ac:dyDescent="0.25"/>
  <cols>
    <col min="1" max="1" width="40.6640625" style="3" customWidth="1"/>
    <col min="2" max="2" width="20.6640625" style="3" customWidth="1"/>
    <col min="3" max="5" width="14.6640625" style="3" customWidth="1"/>
    <col min="6" max="6" width="41.44140625" style="3" customWidth="1"/>
    <col min="7" max="7" width="10.5546875" style="3" bestFit="1" customWidth="1"/>
    <col min="8" max="16384" width="9.109375" style="3"/>
  </cols>
  <sheetData>
    <row r="1" spans="1:6" s="13" customFormat="1" x14ac:dyDescent="0.25">
      <c r="F1" s="15" t="s">
        <v>74</v>
      </c>
    </row>
    <row r="2" spans="1:6" s="13" customFormat="1" x14ac:dyDescent="0.25">
      <c r="F2" s="15" t="s">
        <v>75</v>
      </c>
    </row>
    <row r="3" spans="1:6" s="13" customFormat="1" x14ac:dyDescent="0.25">
      <c r="F3" s="15" t="s">
        <v>95</v>
      </c>
    </row>
    <row r="4" spans="1:6" s="13" customFormat="1" x14ac:dyDescent="0.25">
      <c r="F4" s="15" t="s">
        <v>93</v>
      </c>
    </row>
    <row r="5" spans="1:6" s="13" customFormat="1" x14ac:dyDescent="0.25">
      <c r="F5" s="15" t="s">
        <v>94</v>
      </c>
    </row>
    <row r="6" spans="1:6" s="13" customFormat="1" ht="38.4" customHeight="1" x14ac:dyDescent="0.25">
      <c r="A6" s="42" t="s">
        <v>108</v>
      </c>
      <c r="B6" s="42"/>
      <c r="C6" s="42"/>
      <c r="D6" s="42"/>
      <c r="E6" s="42"/>
      <c r="F6" s="42"/>
    </row>
    <row r="7" spans="1:6" x14ac:dyDescent="0.25">
      <c r="A7" s="5" t="s">
        <v>77</v>
      </c>
      <c r="B7" s="4"/>
      <c r="C7" s="4"/>
      <c r="D7" s="4"/>
    </row>
    <row r="8" spans="1:6" ht="12" customHeight="1" x14ac:dyDescent="0.25">
      <c r="A8" s="5" t="s">
        <v>76</v>
      </c>
      <c r="C8" s="6"/>
    </row>
    <row r="9" spans="1:6" s="13" customFormat="1" ht="12" customHeight="1" x14ac:dyDescent="0.25">
      <c r="A9" s="43" t="s">
        <v>85</v>
      </c>
      <c r="B9" s="43"/>
      <c r="C9" s="43"/>
      <c r="D9" s="43"/>
      <c r="E9" s="43"/>
      <c r="F9" s="43"/>
    </row>
    <row r="10" spans="1:6" ht="40.799999999999997" x14ac:dyDescent="0.25">
      <c r="A10" s="30" t="s">
        <v>0</v>
      </c>
      <c r="B10" s="31" t="s">
        <v>48</v>
      </c>
      <c r="C10" s="39" t="s">
        <v>100</v>
      </c>
      <c r="D10" s="39" t="s">
        <v>109</v>
      </c>
      <c r="E10" s="33" t="s">
        <v>106</v>
      </c>
      <c r="F10" s="33" t="s">
        <v>71</v>
      </c>
    </row>
    <row r="11" spans="1:6" x14ac:dyDescent="0.25">
      <c r="A11" s="11">
        <v>1</v>
      </c>
      <c r="B11" s="1" t="s">
        <v>72</v>
      </c>
      <c r="C11" s="1" t="s">
        <v>1</v>
      </c>
      <c r="D11" s="1" t="s">
        <v>73</v>
      </c>
      <c r="E11" s="1" t="s">
        <v>3</v>
      </c>
      <c r="F11" s="1" t="s">
        <v>4</v>
      </c>
    </row>
    <row r="12" spans="1:6" x14ac:dyDescent="0.25">
      <c r="A12" s="8" t="s">
        <v>49</v>
      </c>
      <c r="B12" s="2" t="s">
        <v>50</v>
      </c>
      <c r="C12" s="44">
        <f>C13+C14+C15+C16+C17+C18+C19+C20+C21</f>
        <v>186727.356</v>
      </c>
      <c r="D12" s="44">
        <f>D13+D14+D15+D16+D17+D18+D19+D20+D21+D22</f>
        <v>241405.78059999997</v>
      </c>
      <c r="E12" s="29">
        <f>D12/C12*100</f>
        <v>129.28249281267603</v>
      </c>
      <c r="F12" s="19"/>
    </row>
    <row r="13" spans="1:6" x14ac:dyDescent="0.25">
      <c r="A13" s="8" t="s">
        <v>51</v>
      </c>
      <c r="B13" s="2" t="s">
        <v>52</v>
      </c>
      <c r="C13" s="45">
        <v>87168</v>
      </c>
      <c r="D13" s="46">
        <v>116981.32737</v>
      </c>
      <c r="E13" s="21">
        <f t="shared" ref="E13:E24" si="0">D13/C13*100</f>
        <v>134.20214685435022</v>
      </c>
      <c r="F13" s="7"/>
    </row>
    <row r="14" spans="1:6" x14ac:dyDescent="0.25">
      <c r="A14" s="8" t="s">
        <v>53</v>
      </c>
      <c r="B14" s="2" t="s">
        <v>54</v>
      </c>
      <c r="C14" s="45">
        <v>1268</v>
      </c>
      <c r="D14" s="46">
        <v>623.78948000000003</v>
      </c>
      <c r="E14" s="21">
        <f t="shared" si="0"/>
        <v>49.19475394321767</v>
      </c>
      <c r="F14" s="7"/>
    </row>
    <row r="15" spans="1:6" x14ac:dyDescent="0.25">
      <c r="A15" s="8" t="s">
        <v>86</v>
      </c>
      <c r="B15" s="2" t="s">
        <v>87</v>
      </c>
      <c r="C15" s="45">
        <v>75263</v>
      </c>
      <c r="D15" s="46">
        <v>94603.060519999999</v>
      </c>
      <c r="E15" s="21">
        <f t="shared" si="0"/>
        <v>125.69663781672268</v>
      </c>
      <c r="F15" s="27" t="s">
        <v>101</v>
      </c>
    </row>
    <row r="16" spans="1:6" x14ac:dyDescent="0.25">
      <c r="A16" s="8" t="s">
        <v>55</v>
      </c>
      <c r="B16" s="2" t="s">
        <v>56</v>
      </c>
      <c r="C16" s="45">
        <v>1</v>
      </c>
      <c r="D16" s="46">
        <v>0</v>
      </c>
      <c r="E16" s="21">
        <f t="shared" si="0"/>
        <v>0</v>
      </c>
      <c r="F16" s="27" t="s">
        <v>92</v>
      </c>
    </row>
    <row r="17" spans="1:6" ht="30.6" x14ac:dyDescent="0.25">
      <c r="A17" s="8" t="s">
        <v>88</v>
      </c>
      <c r="B17" s="2" t="s">
        <v>89</v>
      </c>
      <c r="C17" s="45">
        <v>0</v>
      </c>
      <c r="D17" s="46">
        <v>0.66978000000000004</v>
      </c>
      <c r="E17" s="21"/>
      <c r="F17" s="7"/>
    </row>
    <row r="18" spans="1:6" ht="35.4" customHeight="1" x14ac:dyDescent="0.25">
      <c r="A18" s="8" t="s">
        <v>57</v>
      </c>
      <c r="B18" s="2" t="s">
        <v>58</v>
      </c>
      <c r="C18" s="45">
        <v>11840.9</v>
      </c>
      <c r="D18" s="46">
        <v>21528.687379999999</v>
      </c>
      <c r="E18" s="21">
        <f t="shared" si="0"/>
        <v>181.81630940215695</v>
      </c>
      <c r="F18" s="7"/>
    </row>
    <row r="19" spans="1:6" ht="23.4" customHeight="1" x14ac:dyDescent="0.25">
      <c r="A19" s="8" t="s">
        <v>59</v>
      </c>
      <c r="B19" s="2" t="s">
        <v>60</v>
      </c>
      <c r="C19" s="45">
        <v>869.45600000000002</v>
      </c>
      <c r="D19" s="46">
        <v>1313.4923200000001</v>
      </c>
      <c r="E19" s="21"/>
      <c r="F19" s="27"/>
    </row>
    <row r="20" spans="1:6" ht="20.399999999999999" x14ac:dyDescent="0.25">
      <c r="A20" s="8" t="s">
        <v>61</v>
      </c>
      <c r="B20" s="2" t="s">
        <v>62</v>
      </c>
      <c r="C20" s="45">
        <v>9317</v>
      </c>
      <c r="D20" s="46">
        <v>5092.8310700000002</v>
      </c>
      <c r="E20" s="21">
        <f t="shared" si="0"/>
        <v>54.66170516260599</v>
      </c>
      <c r="F20" s="7"/>
    </row>
    <row r="21" spans="1:6" s="13" customFormat="1" x14ac:dyDescent="0.25">
      <c r="A21" s="8" t="s">
        <v>63</v>
      </c>
      <c r="B21" s="2" t="s">
        <v>64</v>
      </c>
      <c r="C21" s="45">
        <v>1000</v>
      </c>
      <c r="D21" s="46">
        <v>1261.9226799999999</v>
      </c>
      <c r="E21" s="21">
        <f t="shared" si="0"/>
        <v>126.19226799999998</v>
      </c>
      <c r="F21" s="27"/>
    </row>
    <row r="22" spans="1:6" s="13" customFormat="1" x14ac:dyDescent="0.25">
      <c r="A22" s="8" t="s">
        <v>96</v>
      </c>
      <c r="B22" s="2" t="s">
        <v>97</v>
      </c>
      <c r="C22" s="44">
        <v>0</v>
      </c>
      <c r="D22" s="47">
        <v>0</v>
      </c>
      <c r="E22" s="21"/>
      <c r="F22" s="27"/>
    </row>
    <row r="23" spans="1:6" s="13" customFormat="1" x14ac:dyDescent="0.25">
      <c r="A23" s="8" t="s">
        <v>65</v>
      </c>
      <c r="B23" s="2" t="s">
        <v>66</v>
      </c>
      <c r="C23" s="44">
        <f>C24+C25+C26+C27</f>
        <v>61118.602890000002</v>
      </c>
      <c r="D23" s="44">
        <f>D24+D25+D26+D27</f>
        <v>53465.311589999998</v>
      </c>
      <c r="E23" s="21">
        <f t="shared" si="0"/>
        <v>87.477967528521162</v>
      </c>
      <c r="F23" s="7"/>
    </row>
    <row r="24" spans="1:6" ht="30.6" x14ac:dyDescent="0.25">
      <c r="A24" s="8" t="s">
        <v>67</v>
      </c>
      <c r="B24" s="2" t="s">
        <v>68</v>
      </c>
      <c r="C24" s="45">
        <v>65141.696300000003</v>
      </c>
      <c r="D24" s="46">
        <v>57488.404999999999</v>
      </c>
      <c r="E24" s="21">
        <f t="shared" si="0"/>
        <v>88.251317152144836</v>
      </c>
      <c r="F24" s="7"/>
    </row>
    <row r="25" spans="1:6" ht="25.8" customHeight="1" x14ac:dyDescent="0.25">
      <c r="A25" s="8" t="s">
        <v>90</v>
      </c>
      <c r="B25" s="2" t="s">
        <v>91</v>
      </c>
      <c r="C25" s="44">
        <v>0</v>
      </c>
      <c r="D25" s="47">
        <v>0</v>
      </c>
      <c r="E25" s="21"/>
      <c r="F25" s="7"/>
    </row>
    <row r="26" spans="1:6" s="13" customFormat="1" ht="57.6" customHeight="1" x14ac:dyDescent="0.25">
      <c r="A26" s="8" t="s">
        <v>98</v>
      </c>
      <c r="B26" s="2" t="s">
        <v>99</v>
      </c>
      <c r="C26" s="45">
        <v>109.18</v>
      </c>
      <c r="D26" s="46">
        <v>109.18</v>
      </c>
      <c r="E26" s="21"/>
      <c r="F26" s="7"/>
    </row>
    <row r="27" spans="1:6" ht="30.6" x14ac:dyDescent="0.25">
      <c r="A27" s="8" t="s">
        <v>69</v>
      </c>
      <c r="B27" s="2" t="s">
        <v>70</v>
      </c>
      <c r="C27" s="45">
        <v>-4132.2734099999998</v>
      </c>
      <c r="D27" s="46">
        <v>-4132.2734099999998</v>
      </c>
      <c r="E27" s="21"/>
      <c r="F27" s="7"/>
    </row>
    <row r="28" spans="1:6" s="13" customFormat="1" x14ac:dyDescent="0.25">
      <c r="A28" s="16" t="s">
        <v>79</v>
      </c>
      <c r="B28" s="17" t="s">
        <v>5</v>
      </c>
      <c r="C28" s="18">
        <f>C12+C23</f>
        <v>247845.95889000001</v>
      </c>
      <c r="D28" s="18">
        <f>D12+D23</f>
        <v>294871.09219</v>
      </c>
      <c r="E28" s="18"/>
      <c r="F28" s="18"/>
    </row>
    <row r="30" spans="1:6" ht="12.75" customHeight="1" x14ac:dyDescent="0.25">
      <c r="A30" s="41" t="s">
        <v>78</v>
      </c>
      <c r="B30" s="41"/>
      <c r="C30" s="41"/>
      <c r="D30" s="41"/>
      <c r="E30" s="41"/>
      <c r="F30" s="41"/>
    </row>
    <row r="31" spans="1:6" ht="46.2" customHeight="1" x14ac:dyDescent="0.25">
      <c r="A31" s="30" t="s">
        <v>0</v>
      </c>
      <c r="B31" s="31" t="s">
        <v>9</v>
      </c>
      <c r="C31" s="39" t="s">
        <v>100</v>
      </c>
      <c r="D31" s="39" t="s">
        <v>109</v>
      </c>
      <c r="E31" s="33" t="s">
        <v>107</v>
      </c>
      <c r="F31" s="33" t="s">
        <v>71</v>
      </c>
    </row>
    <row r="32" spans="1:6" s="13" customFormat="1" x14ac:dyDescent="0.25">
      <c r="A32" s="28"/>
      <c r="B32" s="14"/>
      <c r="C32" s="12"/>
      <c r="D32" s="11"/>
      <c r="E32" s="11"/>
      <c r="F32" s="11"/>
    </row>
    <row r="33" spans="1:7" ht="19.8" customHeight="1" x14ac:dyDescent="0.25">
      <c r="A33" s="8" t="s">
        <v>10</v>
      </c>
      <c r="B33" s="9" t="s">
        <v>11</v>
      </c>
      <c r="C33" s="7">
        <f>C34+C35+C36+C37</f>
        <v>28159.31322</v>
      </c>
      <c r="D33" s="7">
        <f>D34+D35+D36+D37</f>
        <v>24088.376730000004</v>
      </c>
      <c r="E33" s="26">
        <f>D33/C33*100</f>
        <v>85.543196816644539</v>
      </c>
      <c r="F33" s="7" t="s">
        <v>2</v>
      </c>
      <c r="G33" s="20"/>
    </row>
    <row r="34" spans="1:7" ht="40.799999999999997" x14ac:dyDescent="0.25">
      <c r="A34" s="8" t="s">
        <v>12</v>
      </c>
      <c r="B34" s="9" t="s">
        <v>13</v>
      </c>
      <c r="C34" s="45">
        <v>2561.33259</v>
      </c>
      <c r="D34" s="45">
        <v>2505.4882499999999</v>
      </c>
      <c r="E34" s="26">
        <f t="shared" ref="E34:E53" si="1">D34/C34*100</f>
        <v>97.819715400568114</v>
      </c>
      <c r="F34" s="7"/>
      <c r="G34" s="20"/>
    </row>
    <row r="35" spans="1:7" ht="40.799999999999997" x14ac:dyDescent="0.25">
      <c r="A35" s="8" t="s">
        <v>14</v>
      </c>
      <c r="B35" s="9" t="s">
        <v>15</v>
      </c>
      <c r="C35" s="45">
        <v>11200.82279</v>
      </c>
      <c r="D35" s="45">
        <v>10862.242410000001</v>
      </c>
      <c r="E35" s="26">
        <f t="shared" si="1"/>
        <v>96.977182959252957</v>
      </c>
      <c r="F35" s="7"/>
      <c r="G35" s="20"/>
    </row>
    <row r="36" spans="1:7" ht="20.399999999999999" x14ac:dyDescent="0.25">
      <c r="A36" s="8" t="s">
        <v>16</v>
      </c>
      <c r="B36" s="9" t="s">
        <v>17</v>
      </c>
      <c r="C36" s="45">
        <v>7.0795700000000004</v>
      </c>
      <c r="D36" s="45">
        <v>0</v>
      </c>
      <c r="E36" s="26">
        <f t="shared" si="1"/>
        <v>0</v>
      </c>
      <c r="F36" s="27" t="s">
        <v>80</v>
      </c>
      <c r="G36" s="20"/>
    </row>
    <row r="37" spans="1:7" ht="20.399999999999999" x14ac:dyDescent="0.25">
      <c r="A37" s="8" t="s">
        <v>18</v>
      </c>
      <c r="B37" s="9" t="s">
        <v>19</v>
      </c>
      <c r="C37" s="45">
        <v>14390.07827</v>
      </c>
      <c r="D37" s="45">
        <v>10720.646070000001</v>
      </c>
      <c r="E37" s="26">
        <f t="shared" si="1"/>
        <v>74.500262395028656</v>
      </c>
      <c r="F37" s="27" t="s">
        <v>81</v>
      </c>
      <c r="G37" s="20"/>
    </row>
    <row r="38" spans="1:7" ht="20.399999999999999" x14ac:dyDescent="0.25">
      <c r="A38" s="8" t="s">
        <v>20</v>
      </c>
      <c r="B38" s="9" t="s">
        <v>21</v>
      </c>
      <c r="C38" s="44">
        <f>C39+C40+C41</f>
        <v>52851.955999999998</v>
      </c>
      <c r="D38" s="44">
        <f>D39+D40+D41</f>
        <v>51512.643219999998</v>
      </c>
      <c r="E38" s="26">
        <f t="shared" si="1"/>
        <v>97.465916341866318</v>
      </c>
      <c r="F38" s="7"/>
      <c r="G38" s="20"/>
    </row>
    <row r="39" spans="1:7" s="13" customFormat="1" ht="20.399999999999999" x14ac:dyDescent="0.25">
      <c r="A39" s="40" t="s">
        <v>103</v>
      </c>
      <c r="B39" s="9" t="s">
        <v>102</v>
      </c>
      <c r="C39" s="45">
        <v>1090</v>
      </c>
      <c r="D39" s="45">
        <v>880.8193</v>
      </c>
      <c r="E39" s="26"/>
      <c r="F39" s="7"/>
      <c r="G39" s="20"/>
    </row>
    <row r="40" spans="1:7" ht="20.399999999999999" x14ac:dyDescent="0.25">
      <c r="A40" s="8" t="s">
        <v>22</v>
      </c>
      <c r="B40" s="9" t="s">
        <v>23</v>
      </c>
      <c r="C40" s="45">
        <v>50810.356</v>
      </c>
      <c r="D40" s="45">
        <v>49710.277849999999</v>
      </c>
      <c r="E40" s="26">
        <f t="shared" si="1"/>
        <v>97.834933197476516</v>
      </c>
      <c r="F40" s="27"/>
      <c r="G40" s="20"/>
    </row>
    <row r="41" spans="1:7" s="13" customFormat="1" ht="20.399999999999999" x14ac:dyDescent="0.25">
      <c r="A41" s="40" t="s">
        <v>104</v>
      </c>
      <c r="B41" s="9" t="s">
        <v>105</v>
      </c>
      <c r="C41" s="45">
        <v>951.6</v>
      </c>
      <c r="D41" s="45">
        <v>921.54606999999999</v>
      </c>
      <c r="E41" s="26">
        <f t="shared" si="1"/>
        <v>96.841747583018062</v>
      </c>
      <c r="F41" s="27"/>
      <c r="G41" s="20"/>
    </row>
    <row r="42" spans="1:7" ht="20.399999999999999" x14ac:dyDescent="0.25">
      <c r="A42" s="8" t="s">
        <v>24</v>
      </c>
      <c r="B42" s="9" t="s">
        <v>25</v>
      </c>
      <c r="C42" s="44">
        <f>C43+C44+C45</f>
        <v>114351.76749</v>
      </c>
      <c r="D42" s="44">
        <f>D43+D44+D45</f>
        <v>99820.349839999995</v>
      </c>
      <c r="E42" s="26">
        <f t="shared" si="1"/>
        <v>87.292354137621203</v>
      </c>
      <c r="F42" s="27"/>
      <c r="G42" s="20"/>
    </row>
    <row r="43" spans="1:7" ht="20.399999999999999" x14ac:dyDescent="0.25">
      <c r="A43" s="8" t="s">
        <v>26</v>
      </c>
      <c r="B43" s="9" t="s">
        <v>27</v>
      </c>
      <c r="C43" s="45">
        <v>42986.432059999999</v>
      </c>
      <c r="D43" s="45">
        <v>37594.400159999997</v>
      </c>
      <c r="E43" s="26">
        <f t="shared" si="1"/>
        <v>87.456433014785091</v>
      </c>
      <c r="F43" s="7"/>
      <c r="G43" s="20"/>
    </row>
    <row r="44" spans="1:7" ht="20.399999999999999" x14ac:dyDescent="0.25">
      <c r="A44" s="8" t="s">
        <v>28</v>
      </c>
      <c r="B44" s="9" t="s">
        <v>29</v>
      </c>
      <c r="C44" s="45">
        <v>6169.5213299999996</v>
      </c>
      <c r="D44" s="45">
        <v>1848.36868</v>
      </c>
      <c r="E44" s="26">
        <f t="shared" si="1"/>
        <v>29.959677276940383</v>
      </c>
      <c r="F44" s="27" t="s">
        <v>81</v>
      </c>
      <c r="G44" s="20"/>
    </row>
    <row r="45" spans="1:7" ht="20.399999999999999" x14ac:dyDescent="0.25">
      <c r="A45" s="8" t="s">
        <v>30</v>
      </c>
      <c r="B45" s="9" t="s">
        <v>31</v>
      </c>
      <c r="C45" s="45">
        <v>65195.814100000003</v>
      </c>
      <c r="D45" s="45">
        <v>60377.580999999998</v>
      </c>
      <c r="E45" s="26">
        <f t="shared" si="1"/>
        <v>92.609597461871402</v>
      </c>
      <c r="F45" s="27"/>
      <c r="G45" s="20"/>
    </row>
    <row r="46" spans="1:7" ht="20.399999999999999" x14ac:dyDescent="0.25">
      <c r="A46" s="8" t="s">
        <v>32</v>
      </c>
      <c r="B46" s="9" t="s">
        <v>33</v>
      </c>
      <c r="C46" s="44">
        <f>C47</f>
        <v>5465.2417500000001</v>
      </c>
      <c r="D46" s="44">
        <f>D47</f>
        <v>5281.4493300000004</v>
      </c>
      <c r="E46" s="26">
        <f t="shared" si="1"/>
        <v>96.637066969635882</v>
      </c>
      <c r="F46" s="7"/>
      <c r="G46" s="20"/>
    </row>
    <row r="47" spans="1:7" ht="20.399999999999999" x14ac:dyDescent="0.25">
      <c r="A47" s="8" t="s">
        <v>34</v>
      </c>
      <c r="B47" s="9" t="s">
        <v>35</v>
      </c>
      <c r="C47" s="45">
        <v>5465.2417500000001</v>
      </c>
      <c r="D47" s="45">
        <v>5281.4493300000004</v>
      </c>
      <c r="E47" s="26">
        <f t="shared" si="1"/>
        <v>96.637066969635882</v>
      </c>
      <c r="F47" s="7"/>
      <c r="G47" s="20"/>
    </row>
    <row r="48" spans="1:7" ht="20.399999999999999" x14ac:dyDescent="0.25">
      <c r="A48" s="8" t="s">
        <v>36</v>
      </c>
      <c r="B48" s="9" t="s">
        <v>37</v>
      </c>
      <c r="C48" s="44">
        <f>C49</f>
        <v>80620.879700000005</v>
      </c>
      <c r="D48" s="44">
        <f>D49</f>
        <v>79849.621499999994</v>
      </c>
      <c r="E48" s="26">
        <f t="shared" si="1"/>
        <v>99.043351793145945</v>
      </c>
      <c r="F48" s="27"/>
      <c r="G48" s="20"/>
    </row>
    <row r="49" spans="1:7" ht="20.399999999999999" x14ac:dyDescent="0.25">
      <c r="A49" s="8" t="s">
        <v>38</v>
      </c>
      <c r="B49" s="9" t="s">
        <v>39</v>
      </c>
      <c r="C49" s="45">
        <v>80620.879700000005</v>
      </c>
      <c r="D49" s="45">
        <v>79849.621499999994</v>
      </c>
      <c r="E49" s="26">
        <f t="shared" si="1"/>
        <v>99.043351793145945</v>
      </c>
      <c r="F49" s="7"/>
      <c r="G49" s="20"/>
    </row>
    <row r="50" spans="1:7" ht="20.399999999999999" x14ac:dyDescent="0.25">
      <c r="A50" s="8" t="s">
        <v>40</v>
      </c>
      <c r="B50" s="9" t="s">
        <v>41</v>
      </c>
      <c r="C50" s="44">
        <f>C51</f>
        <v>1194.3800000000001</v>
      </c>
      <c r="D50" s="44">
        <f>D51</f>
        <v>1194.3800000000001</v>
      </c>
      <c r="E50" s="26">
        <f t="shared" si="1"/>
        <v>100</v>
      </c>
      <c r="F50" s="27"/>
      <c r="G50" s="20"/>
    </row>
    <row r="51" spans="1:7" ht="20.399999999999999" x14ac:dyDescent="0.25">
      <c r="A51" s="8" t="s">
        <v>42</v>
      </c>
      <c r="B51" s="9" t="s">
        <v>43</v>
      </c>
      <c r="C51" s="45">
        <v>1194.3800000000001</v>
      </c>
      <c r="D51" s="45">
        <v>1194.3800000000001</v>
      </c>
      <c r="E51" s="26">
        <f t="shared" si="1"/>
        <v>100</v>
      </c>
      <c r="F51" s="7"/>
      <c r="G51" s="20"/>
    </row>
    <row r="52" spans="1:7" ht="30.6" x14ac:dyDescent="0.25">
      <c r="A52" s="8" t="s">
        <v>44</v>
      </c>
      <c r="B52" s="9" t="s">
        <v>45</v>
      </c>
      <c r="C52" s="44">
        <f>C53</f>
        <v>23.3</v>
      </c>
      <c r="D52" s="44">
        <f>D53</f>
        <v>23.3</v>
      </c>
      <c r="E52" s="26">
        <f t="shared" si="1"/>
        <v>100</v>
      </c>
      <c r="F52" s="27"/>
      <c r="G52" s="20"/>
    </row>
    <row r="53" spans="1:7" ht="20.399999999999999" x14ac:dyDescent="0.25">
      <c r="A53" s="8" t="s">
        <v>46</v>
      </c>
      <c r="B53" s="9" t="s">
        <v>47</v>
      </c>
      <c r="C53" s="45">
        <v>23.3</v>
      </c>
      <c r="D53" s="45">
        <v>23.3</v>
      </c>
      <c r="E53" s="26">
        <f t="shared" si="1"/>
        <v>100</v>
      </c>
      <c r="F53" s="7"/>
      <c r="G53" s="20"/>
    </row>
    <row r="54" spans="1:7" x14ac:dyDescent="0.25">
      <c r="A54" s="22" t="s">
        <v>79</v>
      </c>
      <c r="B54" s="23"/>
      <c r="C54" s="24">
        <f>C33+C38+C42+C46+C48+C50+C52</f>
        <v>282666.83815999998</v>
      </c>
      <c r="D54" s="24">
        <f>D33+D38+D42+D46+D48+D50+D52</f>
        <v>261770.12062</v>
      </c>
      <c r="E54" s="25"/>
      <c r="F54" s="25"/>
    </row>
    <row r="55" spans="1:7" ht="8.4" customHeight="1" x14ac:dyDescent="0.25"/>
    <row r="56" spans="1:7" x14ac:dyDescent="0.25">
      <c r="A56" s="41" t="s">
        <v>82</v>
      </c>
      <c r="B56" s="41"/>
      <c r="C56" s="41"/>
      <c r="D56" s="41"/>
      <c r="E56" s="41"/>
      <c r="F56" s="41"/>
    </row>
    <row r="57" spans="1:7" ht="40.799999999999997" x14ac:dyDescent="0.25">
      <c r="A57" s="30" t="s">
        <v>0</v>
      </c>
      <c r="B57" s="31" t="s">
        <v>9</v>
      </c>
      <c r="C57" s="39" t="s">
        <v>100</v>
      </c>
      <c r="D57" s="39" t="s">
        <v>109</v>
      </c>
      <c r="E57" s="33" t="s">
        <v>83</v>
      </c>
      <c r="F57" s="33" t="s">
        <v>71</v>
      </c>
    </row>
    <row r="58" spans="1:7" s="13" customFormat="1" x14ac:dyDescent="0.25">
      <c r="A58" s="30" t="s">
        <v>84</v>
      </c>
      <c r="B58" s="31" t="s">
        <v>72</v>
      </c>
      <c r="C58" s="32">
        <v>3</v>
      </c>
      <c r="D58" s="33" t="s">
        <v>73</v>
      </c>
      <c r="E58" s="33" t="s">
        <v>3</v>
      </c>
      <c r="F58" s="33" t="s">
        <v>4</v>
      </c>
    </row>
    <row r="59" spans="1:7" s="13" customFormat="1" x14ac:dyDescent="0.25">
      <c r="A59" s="30" t="s">
        <v>6</v>
      </c>
      <c r="B59" s="17" t="s">
        <v>8</v>
      </c>
      <c r="C59" s="48">
        <f>C60</f>
        <v>34820.879269999976</v>
      </c>
      <c r="D59" s="48">
        <f>D60</f>
        <v>-33100.971569999994</v>
      </c>
      <c r="E59" s="33" t="s">
        <v>5</v>
      </c>
      <c r="F59" s="33"/>
    </row>
    <row r="60" spans="1:7" ht="20.399999999999999" x14ac:dyDescent="0.25">
      <c r="A60" s="10" t="s">
        <v>7</v>
      </c>
      <c r="B60" s="1" t="s">
        <v>8</v>
      </c>
      <c r="C60" s="38">
        <f>C54-C28</f>
        <v>34820.879269999976</v>
      </c>
      <c r="D60" s="38">
        <f>D54-D28</f>
        <v>-33100.971569999994</v>
      </c>
      <c r="E60" s="34" t="s">
        <v>5</v>
      </c>
      <c r="F60" s="35"/>
    </row>
    <row r="61" spans="1:7" x14ac:dyDescent="0.25">
      <c r="A61" s="22" t="s">
        <v>79</v>
      </c>
      <c r="B61" s="23"/>
      <c r="C61" s="36">
        <f>C60</f>
        <v>34820.879269999976</v>
      </c>
      <c r="D61" s="36">
        <f>D60</f>
        <v>-33100.971569999994</v>
      </c>
      <c r="E61" s="37" t="s">
        <v>5</v>
      </c>
      <c r="F61" s="25"/>
    </row>
  </sheetData>
  <mergeCells count="4">
    <mergeCell ref="A30:F30"/>
    <mergeCell ref="A6:F6"/>
    <mergeCell ref="A9:F9"/>
    <mergeCell ref="A56:F56"/>
  </mergeCells>
  <printOptions horizontalCentered="1"/>
  <pageMargins left="0.19685039370078741" right="0.19685039370078741" top="0.19685039370078741" bottom="0" header="0" footer="0"/>
  <pageSetup paperSize="9" fitToHeight="0" orientation="landscape" horizontalDpi="300" verticalDpi="300" r:id="rId1"/>
  <headerFooter alignWithMargins="0">
    <oddHeader xml:space="preserve">&amp;R&amp;"Tahoma,обычный"&amp;8
</oddHeader>
    <oddFooter>&amp;R</oddFooter>
  </headerFooter>
  <rowBreaks count="1" manualBreakCount="1">
    <brk id="29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Доходы</vt:lpstr>
      <vt:lpstr>Доходы!Область_печати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��� "��� ����" (�.������)</dc:creator>
  <cp:lastModifiedBy>Евгения Урмаева</cp:lastModifiedBy>
  <cp:lastPrinted>2024-02-07T10:29:40Z</cp:lastPrinted>
  <dcterms:created xsi:type="dcterms:W3CDTF">2005-02-01T12:32:18Z</dcterms:created>
  <dcterms:modified xsi:type="dcterms:W3CDTF">2024-02-07T10:29:43Z</dcterms:modified>
</cp:coreProperties>
</file>