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ЕВ\РЕШЕНИЯ об исполнении бюджетов за 2019 год\Решение за 2019 об исполнении по ЧМР\решение за 2019 год - исполнение по ЧМР\"/>
    </mc:Choice>
  </mc:AlternateContent>
  <bookViews>
    <workbookView xWindow="120" yWindow="30" windowWidth="15480" windowHeight="10920"/>
  </bookViews>
  <sheets>
    <sheet name="Лист1" sheetId="1" r:id="rId1"/>
  </sheets>
  <definedNames>
    <definedName name="_xlnm.Print_Titles" localSheetId="0">Лист1!$16:$17</definedName>
    <definedName name="_xlnm.Print_Area" localSheetId="0">Лист1!$A$1:$E$291</definedName>
  </definedNames>
  <calcPr calcId="162913"/>
</workbook>
</file>

<file path=xl/calcChain.xml><?xml version="1.0" encoding="utf-8"?>
<calcChain xmlns="http://schemas.openxmlformats.org/spreadsheetml/2006/main">
  <c r="D132" i="1" l="1"/>
  <c r="D69" i="1" l="1"/>
  <c r="D57" i="1"/>
  <c r="D278" i="1"/>
  <c r="D258" i="1"/>
  <c r="D240" i="1" l="1"/>
  <c r="D177" i="1"/>
  <c r="D192" i="1"/>
  <c r="D198" i="1"/>
  <c r="D202" i="1"/>
  <c r="D212" i="1"/>
  <c r="D218" i="1"/>
  <c r="D222" i="1"/>
  <c r="D228" i="1"/>
  <c r="D236" i="1"/>
  <c r="D166" i="1"/>
  <c r="D164" i="1" s="1"/>
  <c r="D160" i="1"/>
  <c r="D158" i="1" s="1"/>
  <c r="D152" i="1"/>
  <c r="D148" i="1" s="1"/>
  <c r="D146" i="1" s="1"/>
  <c r="D138" i="1"/>
  <c r="D131" i="1" s="1"/>
  <c r="D125" i="1"/>
  <c r="D156" i="1" l="1"/>
  <c r="D176" i="1"/>
  <c r="D121" i="1"/>
  <c r="D117" i="1"/>
  <c r="D113" i="1"/>
  <c r="D109" i="1"/>
  <c r="D103" i="1"/>
  <c r="D101" i="1" s="1"/>
  <c r="D97" i="1"/>
  <c r="D95" i="1" s="1"/>
  <c r="D86" i="1"/>
  <c r="D91" i="1"/>
  <c r="D79" i="1"/>
  <c r="D75" i="1"/>
  <c r="D65" i="1"/>
  <c r="D61" i="1"/>
  <c r="D55" i="1" s="1"/>
  <c r="D35" i="1"/>
  <c r="D34" i="1" s="1"/>
  <c r="D22" i="1"/>
  <c r="D20" i="1" s="1"/>
  <c r="D250" i="1"/>
  <c r="D270" i="1"/>
  <c r="D284" i="1"/>
  <c r="D246" i="1" l="1"/>
  <c r="D248" i="1"/>
  <c r="D85" i="1"/>
  <c r="D53" i="1"/>
  <c r="D18" i="1" s="1"/>
  <c r="D289" i="1" l="1"/>
</calcChain>
</file>

<file path=xl/sharedStrings.xml><?xml version="1.0" encoding="utf-8"?>
<sst xmlns="http://schemas.openxmlformats.org/spreadsheetml/2006/main" count="419" uniqueCount="289">
  <si>
    <t>Наименование</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</si>
  <si>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</si>
  <si>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</si>
  <si>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</si>
  <si>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</si>
  <si>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</si>
  <si>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НАЛОГИ НА СОВОКУПНЫЙ ДОХОД</t>
  </si>
  <si>
    <t xml:space="preserve"> </t>
  </si>
  <si>
    <t>Налог, взимаемый в связи с применением патентной системы налогообложения</t>
  </si>
  <si>
    <t>Единый сельскохозяйственный  налог</t>
  </si>
  <si>
    <t>ГОСУДАРСТВЕННАЯ ПОШЛИНА</t>
  </si>
  <si>
    <t>ДОХОДЫ ОТ ИСПОЛЬЗОВАНИЯ ИМУЩЕСТВА, НАХОДЯЩЕГОСЯ В ГОСУДАРСТВЕННОЙ И МУНИЦИПАЛЬНОЙ СОБСТВЕННОСТИ</t>
  </si>
  <si>
    <t>ПЛАТЕЖИ ПРИ ПОЛЬЗОВАНИИ ПРИРОДНЫМИ РЕСУРСАМИ</t>
  </si>
  <si>
    <t>Плата за негативное воздействие на окружающую среду</t>
  </si>
  <si>
    <t>ДОХОДЫ ОТ ПРОДАЖИ МАТЕРИАЛЬНЫХ И НЕМАТЕРИАЛЬНЫХ АКТИВОВ</t>
  </si>
  <si>
    <t>ШТРАФЫ, САНКЦИИ, ВОЗМЕЩЕНИЕ УЩЕРБА</t>
  </si>
  <si>
    <t xml:space="preserve">Денежные взыскания (штрафы) за нарушение законодательства о налогах и сборах                    </t>
  </si>
  <si>
    <t xml:space="preserve">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t>
  </si>
  <si>
    <t>1 16 06000 01 0000 140</t>
  </si>
  <si>
    <t>Прочие поступления от денежных взысканий (штрафов) и иных сумм в возмещении ущерба</t>
  </si>
  <si>
    <t>БЕЗВОЗМЕЗДНЫЕ ПОСТУПЛЕНИЯ</t>
  </si>
  <si>
    <t>2 00 00000 00 0000  000</t>
  </si>
  <si>
    <t>Безвозмездные поступления от других бюджетов бюджетной системы Российской Федерации</t>
  </si>
  <si>
    <t>2 02 00000 00 0000 000</t>
  </si>
  <si>
    <t>ВСЕГО ДОХОДОВ</t>
  </si>
  <si>
    <t>Республики Татарстан</t>
  </si>
  <si>
    <t>№_______от_____________</t>
  </si>
  <si>
    <t xml:space="preserve">к решению Совета  Чистопольского </t>
  </si>
  <si>
    <t>муниципального района</t>
  </si>
  <si>
    <t>образования "Чистопольский</t>
  </si>
  <si>
    <t>муниципальный район"</t>
  </si>
  <si>
    <t xml:space="preserve">бюджета муниципального образования </t>
  </si>
  <si>
    <t xml:space="preserve">"Чистопольский муниципальный район"  Республики Татарстан </t>
  </si>
  <si>
    <t xml:space="preserve">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     </t>
  </si>
  <si>
    <t xml:space="preserve">Денежные взыскания (штрафы) за нарушения законодательства  Российской Федерации об электроэнергетике       </t>
  </si>
  <si>
    <t xml:space="preserve">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t>
  </si>
  <si>
    <t>Государственная пошлина по делам, рассматриваемым в судах общей юрисдикции, мировыми судьями</t>
  </si>
  <si>
    <t>1 00 00000 00 0000 000</t>
  </si>
  <si>
    <t>1 01 00000 00 0000 000</t>
  </si>
  <si>
    <t>1 01 02000 01 0000 000</t>
  </si>
  <si>
    <t>1 03 00000 00 0000 000</t>
  </si>
  <si>
    <t>103 02000 01 0000 110</t>
  </si>
  <si>
    <t>1 05 00000 00 0000 000</t>
  </si>
  <si>
    <t>Налог, взимаемый в связи с применением упрощенной системы налогообложения</t>
  </si>
  <si>
    <t>1 05 01000 00 0000 110</t>
  </si>
  <si>
    <t>1 05 03000 01 0000 110</t>
  </si>
  <si>
    <t>1 05 04000 02 0000 110</t>
  </si>
  <si>
    <t>Единый налог на вмененный доход для отдельных видов деятеьности</t>
  </si>
  <si>
    <t>1 05 02000 02 0000 110</t>
  </si>
  <si>
    <t>1 08 00000 00 0000 000</t>
  </si>
  <si>
    <t xml:space="preserve">НАЛОГИ. СБОРЫ И РЕГУЛЯРНЫЕ ПЛАТЕЖИ ЗА ПОЛЬЗОВАНИЕ ПРИРОДНЫМИ РЕСУРСАМИ </t>
  </si>
  <si>
    <t>1 07 00000 00 0000 000</t>
  </si>
  <si>
    <t>Налог на добычу полезных ископаемых</t>
  </si>
  <si>
    <t>1 07 01000 01 0000 110</t>
  </si>
  <si>
    <t xml:space="preserve">1 08 03000 01 0000 110 </t>
  </si>
  <si>
    <t>Государственная пошлина за государственную регистрацию, а также за совершение прочих юридически значимых действий</t>
  </si>
  <si>
    <t>1 08 07000 01 0000 110</t>
  </si>
  <si>
    <t>1 11 00000 00 0000 000</t>
  </si>
  <si>
    <t>1 11 05000 00 0000 120</t>
  </si>
  <si>
    <t>1 11 09000 00 0000 120</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</si>
  <si>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</si>
  <si>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1 12 00000 00 0000 000</t>
  </si>
  <si>
    <t>1 12 01000 01 0000 120</t>
  </si>
  <si>
    <t>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</si>
  <si>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</si>
  <si>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1 14 02000 00 0000 000</t>
  </si>
  <si>
    <t xml:space="preserve">Доходы от продажи земельных участков, находящихся в государственной и муниципальной  собственность </t>
  </si>
  <si>
    <t>1 14 06000 00 0000 430</t>
  </si>
  <si>
    <t>1 16 00000 00 0000 000</t>
  </si>
  <si>
    <t>1 16 03000 00 0000 140</t>
  </si>
  <si>
    <t>1 16 25000 00 0000 140</t>
  </si>
  <si>
    <t>1 16 28000 01 0000 140</t>
  </si>
  <si>
    <t xml:space="preserve">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t>
  </si>
  <si>
    <t>1 16 41000 01 0000 140</t>
  </si>
  <si>
    <t>1 16 43000 01 0000 140</t>
  </si>
  <si>
    <t>1 16 90000 00 0000 140</t>
  </si>
  <si>
    <t>1 16 08000 01 0000 140</t>
  </si>
  <si>
    <t>1 13 00000 00 0000 000</t>
  </si>
  <si>
    <t>ДОХОДЫ ОТ ОКАЗАНИЯ ПЛАТНЫХ УСЛУГ (РАБОТ) И КОМПЕНСАЦИИ ЗАТРАТ ГОСУДАРСТВА</t>
  </si>
  <si>
    <t>Доходы от компенсации затрат государства</t>
  </si>
  <si>
    <t>1 13 02000 00 0000 130</t>
  </si>
  <si>
    <t>Налог, взимаемый с налогоплательщиков, выбравших в качестве объекта налогообложения доходы</t>
  </si>
  <si>
    <t>1 05 01010 01 0000 110</t>
  </si>
  <si>
    <t>Налог, взимаемый с налогоплательщиков, выбравших в качестве объекта налогообложения доходы, уменьшенные на величину расходов</t>
  </si>
  <si>
    <t>1 05 01020 01 0000 110</t>
  </si>
  <si>
    <t>1 05 02010 02 0000 110</t>
  </si>
  <si>
    <t>1 05 03010 01 0000 110</t>
  </si>
  <si>
    <t>Налог, взимаемый в связи с применением патентной системы налогообложения, зачисляемый в бюджеты муниципальных районов</t>
  </si>
  <si>
    <t>1 05 04020 02 0000 110</t>
  </si>
  <si>
    <t>1 08 03010 01 0000 110</t>
  </si>
  <si>
    <t>Государственная пошлина за выдачу разрешения на установку рекламной кострукции</t>
  </si>
  <si>
    <t>1 08 07150 01 0000 110</t>
  </si>
  <si>
    <t>1 11 05030 00 0000 120</t>
  </si>
  <si>
    <t xml:space="preserve">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</si>
  <si>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1 11 09040 00 0000 120</t>
  </si>
  <si>
    <t>Прочие доходы от компенсации затрат государства</t>
  </si>
  <si>
    <t>1 13 02990 00 0000 130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</si>
  <si>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</si>
  <si>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1 14 02050 05 0000 410</t>
  </si>
  <si>
    <t>Доходы от продажи земельных участков, государственная собственность на которые не разграничена</t>
  </si>
  <si>
    <t>1 14 06010 00 0000 430</t>
  </si>
  <si>
    <t xml:space="preserve">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                     </t>
  </si>
  <si>
    <t>1 16 03010 01 0000 140</t>
  </si>
  <si>
    <t xml:space="preserve">Денежные взыскания (штрафы) за административные правонарушения в области налогов и сборов, предусмот ренные Кодексом Российской Федерации об административных правонарушениях    </t>
  </si>
  <si>
    <t>1 16 03030 01 0000 140</t>
  </si>
  <si>
    <t xml:space="preserve">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t>
  </si>
  <si>
    <t>1 16 08010 01 0000 140</t>
  </si>
  <si>
    <t xml:space="preserve">Денежные взыскания (штрафы) за нарушение законодательства Российской Федерации об особо охраняемых природных территориях              </t>
  </si>
  <si>
    <t xml:space="preserve">Денежные взыскания (штрафы) за нарушение законодательства в области  охраны окружающей среды              </t>
  </si>
  <si>
    <t xml:space="preserve">Денежные взыскания (штрафы) за нарушение земельного  законодательства             </t>
  </si>
  <si>
    <t xml:space="preserve">Денежные взыскания (штрафы) за нарушение законодательства Российской Федерации об  охране и использовании животного мира        </t>
  </si>
  <si>
    <t>1 16 90050 05 0000 140</t>
  </si>
  <si>
    <t>Прочие поступления от денежных взысканий (штрафов) и иных сумм в возмещении ущерба, зачисляемые в бюджеты муниципальных районов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</si>
  <si>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</si>
  <si>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1 01 02010 01 0000 110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</si>
  <si>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t>
  </si>
  <si>
    <t>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</si>
  <si>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</si>
  <si>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</si>
  <si>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t>
  </si>
  <si>
    <t>1 01 02040 01 0000 110</t>
  </si>
  <si>
    <t>Доходы от уплаты акцизов на дизельное топливо, подлежащие распределению между бюджетами субъектов РФ и местными бюджетами с учетом установленных дифференцированных нормативов и отчислений в местные бюджеты</t>
  </si>
  <si>
    <t>Доходы от уплаты акцизов на моторные масла для дизельных и (или) карбюраторных двигателей,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</si>
  <si>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</si>
  <si>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t>
  </si>
  <si>
    <t>1 03 02230 01 0000 110</t>
  </si>
  <si>
    <t>1 03 02240 01 0000 110</t>
  </si>
  <si>
    <t>1 03 02250 01 0000 110</t>
  </si>
  <si>
    <t>1 03 02260 01 0000 110</t>
  </si>
  <si>
    <t>Плата за выбросы загрязняющих веществ в атмосферный воздух стационарными объектами</t>
  </si>
  <si>
    <t>1 12 01010 01 0000 120</t>
  </si>
  <si>
    <t>Плата за сбросы загрязняющих веществ в водные объекты</t>
  </si>
  <si>
    <t>Плата за размещение отходов производства и потребления (федеральные органы власти)</t>
  </si>
  <si>
    <t>1 12 01030 01 0000 120</t>
  </si>
  <si>
    <t>1 12 01040 01 0000 120</t>
  </si>
  <si>
    <t>Субсидии бюджетам муниципальных районов (межбюджетные субсидии)</t>
  </si>
  <si>
    <t>Субвенции бюджетам муниципальных районов на государственную регистрацию актов гражданского состояния</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</si>
  <si>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</si>
  <si>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выполнение передаваемых полномочий субъектов Российской Федерации</t>
  </si>
  <si>
    <t>Прочие межбюджетные трансферты, передаваемые бюджетам муниципальных районов</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</si>
  <si>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</si>
  <si>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</si>
  <si>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 </t>
  </si>
  <si>
    <t xml:space="preserve">Денежные взыскания (штрафы) за нарушение законодательства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              </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</si>
  <si>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</si>
  <si>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1 13 02995 05 0000 130</t>
  </si>
  <si>
    <t>Прочие доходы от компенсации затрат бюджетов муниципальных районов</t>
  </si>
  <si>
    <t>Доходы бюджетов муниципальных районов от возврата бюджетными учреждениями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</si>
  <si>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</si>
  <si>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</si>
  <si>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2 18 00000 00 0000 000</t>
  </si>
  <si>
    <t>2 19 00000 00 00000 00</t>
  </si>
  <si>
    <t>Приложение №1</t>
  </si>
  <si>
    <t>"Об исполнении бюджета муниципального</t>
  </si>
  <si>
    <t>Доходы</t>
  </si>
  <si>
    <t>по кодам классификации доходов бюджета</t>
  </si>
  <si>
    <t xml:space="preserve">                                                                                                                                </t>
  </si>
  <si>
    <t xml:space="preserve"> (тыс. рублей)</t>
  </si>
  <si>
    <t>Код администратора поступления</t>
  </si>
  <si>
    <t>Код бюджетной классификации доходов</t>
  </si>
  <si>
    <t>Кассовое исполнение</t>
  </si>
  <si>
    <t>000</t>
  </si>
  <si>
    <t>182</t>
  </si>
  <si>
    <t>100</t>
  </si>
  <si>
    <t>803</t>
  </si>
  <si>
    <t>048</t>
  </si>
  <si>
    <t>802</t>
  </si>
  <si>
    <t>1 05 01011 01 0000 110</t>
  </si>
  <si>
    <t>Налог на добычу общераспространенных полезных ископаемых</t>
  </si>
  <si>
    <t>1 07 01020 01 0000 110</t>
  </si>
  <si>
    <t>1 11 05010 00 0000 120</t>
  </si>
  <si>
    <t>Доходы, получаемые в виде арендной  платы за земеьные участки,  государственная собственностьна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участков</t>
  </si>
  <si>
    <t>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</si>
  <si>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участков (за исключением земельных участков бюджетных и автономных учреждений)</t>
  </si>
  <si>
    <t>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</si>
  <si>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собствености муниципальных районов (за исключением земельных участков бюджетных и автономных учреждений)</t>
  </si>
  <si>
    <t>111 05025 05 0000 120</t>
  </si>
  <si>
    <t xml:space="preserve">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 </t>
  </si>
  <si>
    <t>1 11 05035 05 0000 120</t>
  </si>
  <si>
    <t xml:space="preserve">Прочие поступления от использования имущества, находящегося в  собственности муниципальных районов(за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</si>
  <si>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1 11 09045 05 0000 120</t>
  </si>
  <si>
    <t>Доходы от реализации имущества, находящегося в  оперативном управлении учреждений, находящихся в ведении органов управления муниципалных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</si>
  <si>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803 </t>
  </si>
  <si>
    <t>1 14 02052 05 0000 410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</si>
  <si>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</si>
  <si>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</si>
  <si>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1 14 06013 13 0000 430</t>
  </si>
  <si>
    <t>Денежные  взыскания (штрафы) и иные суммы, взыскиваемые с лиц, виновных в совершении преступлений, и в возмещение ущерба имуществу</t>
  </si>
  <si>
    <t>1 16 21000 00 0000 140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</si>
  <si>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муниципаьных районов</t>
  </si>
  <si>
    <t>1 16 21050 05 0000 140</t>
  </si>
  <si>
    <t>1 16 25020 01 0000 140</t>
  </si>
  <si>
    <t>1 16 25030 01 0000 140</t>
  </si>
  <si>
    <t>1 16 25050 01 0000 140</t>
  </si>
  <si>
    <t>1 16 25060 01 0000 140</t>
  </si>
  <si>
    <t>ПРОЧИЕ НЕНАЛОГОВЫЕ ДОХОДЫ</t>
  </si>
  <si>
    <t>1 17 00000 00 0000 000</t>
  </si>
  <si>
    <t>Прочие неналоговые доходы</t>
  </si>
  <si>
    <t>1 17 05000 00 0000 180</t>
  </si>
  <si>
    <t>Прочие неналоговые доходы бюджетов муниципаных районов</t>
  </si>
  <si>
    <t>1 17 05050 05 0000 180</t>
  </si>
  <si>
    <t>188</t>
  </si>
  <si>
    <t>785</t>
  </si>
  <si>
    <t>141</t>
  </si>
  <si>
    <t>321</t>
  </si>
  <si>
    <t>498</t>
  </si>
  <si>
    <t>750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</si>
  <si>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</si>
  <si>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</si>
  <si>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Иные межбюджетные трансферты</t>
  </si>
  <si>
    <t>Прочие субсидии бюджетам муниципальных районов</t>
  </si>
  <si>
    <t>Субвенции бюджетам бюджетной системы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</si>
  <si>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</si>
  <si>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Средства, получаемые от передачи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</si>
  <si>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1 05 01021 01 0000 110</t>
  </si>
  <si>
    <t>1 11 08000 00 0000 120</t>
  </si>
  <si>
    <t>1 11 08050 05 0000 120</t>
  </si>
  <si>
    <t>Налог, взимаемый с налогоплательщиков, выбравших в качестве объекта налогообложения доходы, уменьшенные на величину расходов (в том числеминимальный налог, зачисляемый в бюджеты субъектов РФ)</t>
  </si>
  <si>
    <t>1 11 05013 05 0000 120</t>
  </si>
  <si>
    <t>1 14 06013 05 0000 430</t>
  </si>
  <si>
    <t>Субсидия бюджетам муниципальных районов на поддержку отрасли культур</t>
  </si>
  <si>
    <t>Субсидии бюджетам субъектов Российской Федерации на реализацию мероприятий по устойчивому развитию сельских территорий</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</si>
  <si>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</si>
  <si>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218 05010 05 0000 180</t>
  </si>
  <si>
    <t>1 11 01050 05 0000 120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</si>
  <si>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</si>
  <si>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субьектам РФ или муниципальным образованиям</t>
  </si>
  <si>
    <t>1 11 01000 00 0000 120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</si>
  <si>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</si>
  <si>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участков</t>
  </si>
  <si>
    <t>Плата за размещение отходов производства</t>
  </si>
  <si>
    <t>1 12 01041 01 0000 120</t>
  </si>
  <si>
    <t>Денежные взыскания (штрафы) за правонарушения в области дорожного движения</t>
  </si>
  <si>
    <t>1 16 30000 01 0000 140</t>
  </si>
  <si>
    <t>1 16 30030 01 0000 140</t>
  </si>
  <si>
    <t xml:space="preserve">1 16 32000 00 0000 140 </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</si>
  <si>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</si>
  <si>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 в части бюджетов муниципальных районов)</t>
  </si>
  <si>
    <t>1 16 32000 05 0000 140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</si>
  <si>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</si>
  <si>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</si>
  <si>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 xml:space="preserve">за 2019 год"  </t>
  </si>
  <si>
    <t xml:space="preserve"> за 2019 год</t>
  </si>
  <si>
    <t>219 60010 05 0000 150</t>
  </si>
  <si>
    <t>2 02 20000 00 0000 150</t>
  </si>
  <si>
    <t>2 02 25519 05 0000 150</t>
  </si>
  <si>
    <t>202 25567 05 0000 150</t>
  </si>
  <si>
    <t>202 29999 05 0000 150</t>
  </si>
  <si>
    <t>2 02 30000 00 0000 150</t>
  </si>
  <si>
    <t>202 30024 05 0000 150</t>
  </si>
  <si>
    <t>202 35118 05 0000 150</t>
  </si>
  <si>
    <t>202 35120 05 0000 150</t>
  </si>
  <si>
    <t>202 35930 05 0000 150</t>
  </si>
  <si>
    <t>2 02 40000 00 0000 150</t>
  </si>
  <si>
    <t>202 40014 05 0000 150</t>
  </si>
  <si>
    <t>202 45160 05 0000 150</t>
  </si>
  <si>
    <t>202 49999 05 0000 150</t>
  </si>
  <si>
    <t>218 60010 05 0000 150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</si>
  <si>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(сумма платежа (перерасчеты, недоимка и задолженность по соответствующему платежу, в том числе по отмененному))</t>
  </si>
  <si>
    <t>Единый сельскохозяйственный налог (за налоговые периоды, истекшие до 1 января 2011 года) (пени по соответствующему платежу)</t>
  </si>
  <si>
    <t>Плата по соглашениям об установлении сервиту в отношении земельных участков, находящихся в государственной или муниципальной собственности</t>
  </si>
  <si>
    <t>1 11 05300 00 0000 120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</si>
  <si>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</si>
  <si>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1 11 05313 05 0000 120</t>
  </si>
  <si>
    <t>Плата за размещение твердых коммунальных отходов</t>
  </si>
  <si>
    <t>Доходы, поступающие в порядке возмещения расходов, понесенных в связи с эксплуатацией имущества муниципальных районов</t>
  </si>
  <si>
    <t xml:space="preserve">1 13 02065 05 0000 130 </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</si>
  <si>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</si>
  <si>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1 14 06025 05 0000 430</t>
  </si>
  <si>
    <t>Доходы от продаж земельных участков, государственная собственность на которые разнраничена (за исключением земельных участков бюджетных и автономных учреждений)</t>
  </si>
  <si>
    <t>177</t>
  </si>
  <si>
    <t>322</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</si>
  <si>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</si>
  <si>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</si>
  <si>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2 02 30027 05 0000 150</t>
  </si>
  <si>
    <t>1 01 02050 01 0000 110</t>
  </si>
  <si>
    <t>1 05 03020 01 0000 110</t>
  </si>
  <si>
    <t>1 12 01042 01 0000 120</t>
  </si>
  <si>
    <t>1 14 06020  00 0000 430</t>
  </si>
  <si>
    <t>Доходы от уплаты акцизов на дизельное отпливо, подлежащие распределению между бюджетами субьектов Российской Федерации и местными бюджетами с учетом установленных дифференцированных нормативов отчеслений в местные бюджеты (по норматовам, установленным Федеральным законом о федеральном бюджете в целях формирования дорожных фондов субьектов российской Федерации)</t>
  </si>
  <si>
    <t>1 03 02231 01 0000 110</t>
  </si>
  <si>
    <t>Доходы от уплаты акцизов на моторные масла для дизельных и (или) карбюраторных двигателей,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 ( по нормативам, установленным Федеральным законом о федеральном бюджете в целях формирования дорожных фондов субьектов Российской Федерации)</t>
  </si>
  <si>
    <t>1 03 02241 01 0000 110</t>
  </si>
  <si>
    <t>Доходы от уплаты акцизов на автомобильный бензин,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 ( по нормативам, установленным Федеральным законом о федеральном бюджете в целях формирования дорожных фондов субьектов Российской Федерации)</t>
  </si>
  <si>
    <t>1 03 02251 01 0000 110</t>
  </si>
  <si>
    <t>Доходы от уплаты акцизов на прямогонный бензин,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субьектов Российской Федерации)</t>
  </si>
  <si>
    <t>1 03 02261 01 0000 110</t>
  </si>
  <si>
    <t>Плата за выбросы загрязняющих веществ, образующих при сжигании на факельных установках и (или) рассеивании попутного няфтянного газа</t>
  </si>
  <si>
    <t>1 12 01070 01 0000 120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</si>
</sst>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р_._-;\-* #,##0.00_р_._-;_-* &quot;-&quot;??_р_._-;_-@_-"/>
    <numFmt numFmtId="165" formatCode="#,##0.0"/>
    <numFmt numFmtId="166" formatCode="?"/>
    <numFmt numFmtId="167" formatCode="0.0"/>
  </numFmts>
  <fonts count="12"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color theme="1"/>
      <name val="Times New Roman"/>
      <family val="1"/>
      <charset val="204"/>
    </font>
    <font>
      <b/>
      <sz val="10"/>
      <name val="Times New Roman"/>
      <family val="1"/>
      <charset val="204"/>
    </font>
    <font>
      <sz val="10"/>
      <name val="Times New Roman"/>
      <family val="1"/>
      <charset val="204"/>
    </font>
    <font>
      <b/>
      <sz val="12"/>
      <color indexed="8"/>
      <name val="Times New Roman"/>
      <family val="1"/>
      <charset val="204"/>
    </font>
    <font>
      <sz val="12"/>
      <color indexed="8"/>
      <name val="Times New Roman"/>
      <family val="1"/>
      <charset val="204"/>
    </font>
    <font>
      <sz val="11"/>
      <color theme="1"/>
      <name val="Calibri"/>
      <family val="2"/>
      <charset val="204"/>
      <scheme val="minor"/>
    </font>
    <fon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0" fillId="0" borderId="0" applyFont="0" applyFill="0" applyBorder="0" applyAlignment="0" applyProtection="0"/>
  </cellStyleXfs>
  <cellXfs count="88">
    <xf numFmtId="0" fontId="0" fillId="0" borderId="0" xfId="0"/>
    <xf numFmtId="49" fontId="1" fillId="0" borderId="0" xfId="0" applyNumberFormat="1" applyFont="1" applyFill="1" applyAlignment="1">
      <alignment horizontal="center"/>
    </xf>
    <xf numFmtId="0" fontId="2" fillId="0" borderId="0" xfId="0" applyFont="1" applyFill="1" applyAlignment="1">
      <alignment horizontal="justify" wrapText="1"/>
    </xf>
    <xf numFmtId="49" fontId="2" fillId="0" borderId="0" xfId="0" applyNumberFormat="1" applyFont="1" applyFill="1" applyAlignment="1">
      <alignment horizontal="center" wrapText="1"/>
    </xf>
    <xf numFmtId="0" fontId="2" fillId="0" borderId="0" xfId="0" applyFont="1" applyFill="1" applyAlignment="1">
      <alignment horizontal="center" wrapText="1"/>
    </xf>
    <xf numFmtId="165" fontId="2" fillId="0" borderId="0" xfId="0" applyNumberFormat="1" applyFont="1" applyFill="1" applyAlignment="1">
      <alignment horizontal="center" wrapText="1"/>
    </xf>
    <xf numFmtId="49" fontId="3" fillId="0" borderId="0" xfId="0" applyNumberFormat="1" applyFont="1" applyFill="1" applyBorder="1" applyAlignment="1">
      <alignment horizontal="left" wrapText="1"/>
    </xf>
    <xf numFmtId="49" fontId="3" fillId="0" borderId="0" xfId="0" applyNumberFormat="1" applyFont="1" applyFill="1" applyBorder="1" applyAlignment="1">
      <alignment horizontal="center" wrapText="1"/>
    </xf>
    <xf numFmtId="166" fontId="3" fillId="0" borderId="0" xfId="0" applyNumberFormat="1" applyFont="1" applyFill="1" applyBorder="1" applyAlignment="1">
      <alignment horizontal="left" wrapText="1"/>
    </xf>
    <xf numFmtId="0" fontId="1" fillId="0" borderId="0" xfId="0" applyFont="1" applyFill="1" applyAlignment="1">
      <alignment wrapText="1"/>
    </xf>
    <xf numFmtId="0" fontId="1" fillId="0" borderId="0" xfId="0" applyFont="1" applyFill="1"/>
    <xf numFmtId="0" fontId="1" fillId="0" borderId="1" xfId="0" applyFont="1" applyFill="1" applyBorder="1" applyAlignment="1">
      <alignment horizontal="center" vertical="center" wrapText="1" shrinkToFit="1"/>
    </xf>
    <xf numFmtId="0" fontId="1" fillId="0" borderId="0" xfId="0" applyFont="1" applyFill="1" applyAlignment="1">
      <alignment wrapText="1" shrinkToFit="1"/>
    </xf>
    <xf numFmtId="49" fontId="1" fillId="0" borderId="1" xfId="0" applyNumberFormat="1" applyFont="1" applyFill="1" applyBorder="1" applyAlignment="1">
      <alignment horizontal="center" vertical="center" wrapText="1" shrinkToFit="1"/>
    </xf>
    <xf numFmtId="49" fontId="7" fillId="0" borderId="0" xfId="0" applyNumberFormat="1" applyFont="1" applyFill="1" applyAlignment="1">
      <alignment horizontal="center"/>
    </xf>
    <xf numFmtId="49" fontId="1" fillId="0" borderId="0" xfId="0" applyNumberFormat="1" applyFont="1" applyFill="1" applyBorder="1" applyAlignment="1">
      <alignment horizontal="center" wrapText="1"/>
    </xf>
    <xf numFmtId="166" fontId="3" fillId="0" borderId="0"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2" fillId="0" borderId="0" xfId="0" applyFont="1" applyFill="1" applyBorder="1" applyAlignment="1">
      <alignment horizontal="justify" wrapText="1"/>
    </xf>
    <xf numFmtId="49" fontId="2" fillId="0" borderId="0" xfId="0" applyNumberFormat="1" applyFont="1" applyFill="1" applyBorder="1" applyAlignment="1">
      <alignment horizontal="center" wrapText="1"/>
    </xf>
    <xf numFmtId="0" fontId="2" fillId="0" borderId="0" xfId="0" applyFont="1" applyFill="1" applyBorder="1" applyAlignment="1">
      <alignment horizontal="center" wrapText="1"/>
    </xf>
    <xf numFmtId="165" fontId="2" fillId="0" borderId="0"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1" fillId="0" borderId="0" xfId="0" applyFont="1" applyFill="1" applyBorder="1"/>
    <xf numFmtId="4" fontId="2" fillId="0" borderId="0" xfId="0" applyNumberFormat="1" applyFont="1" applyFill="1" applyBorder="1" applyAlignment="1">
      <alignment horizontal="center" wrapText="1"/>
    </xf>
    <xf numFmtId="4" fontId="1" fillId="0" borderId="0" xfId="0" applyNumberFormat="1" applyFont="1" applyFill="1"/>
    <xf numFmtId="0" fontId="1" fillId="0" borderId="0" xfId="0" applyFont="1" applyFill="1" applyBorder="1" applyAlignment="1"/>
    <xf numFmtId="0" fontId="1" fillId="0" borderId="0" xfId="0" applyFont="1" applyFill="1" applyBorder="1" applyAlignment="1">
      <alignment horizontal="justify" wrapText="1"/>
    </xf>
    <xf numFmtId="165" fontId="1" fillId="0" borderId="0" xfId="0" applyNumberFormat="1" applyFont="1" applyFill="1" applyBorder="1" applyAlignment="1">
      <alignment horizontal="center" wrapText="1"/>
    </xf>
    <xf numFmtId="0" fontId="1" fillId="0" borderId="0" xfId="0" applyFont="1" applyFill="1" applyBorder="1" applyAlignment="1">
      <alignment wrapText="1"/>
    </xf>
    <xf numFmtId="0" fontId="1" fillId="0" borderId="0" xfId="0" applyFont="1" applyFill="1" applyBorder="1" applyAlignment="1">
      <alignment horizontal="center" wrapText="1"/>
    </xf>
    <xf numFmtId="0" fontId="7" fillId="0" borderId="0" xfId="0" applyFont="1" applyFill="1" applyAlignment="1">
      <alignment horizontal="right"/>
    </xf>
    <xf numFmtId="0" fontId="1" fillId="0" borderId="0" xfId="0" applyFont="1" applyFill="1" applyAlignment="1">
      <alignment horizontal="center"/>
    </xf>
    <xf numFmtId="0" fontId="5" fillId="0" borderId="0" xfId="0" applyFont="1" applyFill="1" applyAlignment="1">
      <alignment horizontal="right"/>
    </xf>
    <xf numFmtId="0" fontId="1" fillId="0" borderId="0" xfId="0" applyFont="1" applyFill="1" applyAlignment="1"/>
    <xf numFmtId="0" fontId="8" fillId="0" borderId="0" xfId="0" applyFont="1" applyFill="1" applyBorder="1" applyAlignment="1">
      <alignment horizontal="justify" wrapText="1"/>
    </xf>
    <xf numFmtId="49" fontId="8" fillId="0" borderId="0" xfId="0" applyNumberFormat="1" applyFont="1" applyFill="1" applyBorder="1" applyAlignment="1">
      <alignment horizontal="center" wrapText="1"/>
    </xf>
    <xf numFmtId="0" fontId="8" fillId="0" borderId="0" xfId="0" applyFont="1" applyFill="1" applyBorder="1" applyAlignment="1">
      <alignment horizontal="center" wrapText="1"/>
    </xf>
    <xf numFmtId="164" fontId="11" fillId="0" borderId="0" xfId="1" applyFont="1" applyFill="1"/>
    <xf numFmtId="0" fontId="9" fillId="0" borderId="0" xfId="0" applyFont="1" applyFill="1" applyBorder="1" applyAlignment="1">
      <alignment wrapText="1"/>
    </xf>
    <xf numFmtId="49" fontId="9" fillId="0" borderId="0" xfId="0" applyNumberFormat="1" applyFont="1" applyFill="1" applyBorder="1" applyAlignment="1">
      <alignment horizontal="center" wrapText="1"/>
    </xf>
    <xf numFmtId="0" fontId="9" fillId="0" borderId="0" xfId="0" applyFont="1" applyFill="1" applyBorder="1" applyAlignment="1">
      <alignment horizontal="center" wrapText="1"/>
    </xf>
    <xf numFmtId="165" fontId="8" fillId="0" borderId="0" xfId="0" applyNumberFormat="1" applyFont="1" applyFill="1" applyBorder="1" applyAlignment="1">
      <alignment horizontal="center" wrapText="1"/>
    </xf>
    <xf numFmtId="0" fontId="9" fillId="0" borderId="0" xfId="0" applyFont="1" applyFill="1" applyBorder="1" applyAlignment="1">
      <alignment horizontal="justify" wrapText="1"/>
    </xf>
    <xf numFmtId="4" fontId="9" fillId="0" borderId="0" xfId="0" applyNumberFormat="1" applyFont="1" applyFill="1" applyBorder="1" applyAlignment="1">
      <alignment horizontal="center" wrapText="1"/>
    </xf>
    <xf numFmtId="165" fontId="9" fillId="0" borderId="0" xfId="0" applyNumberFormat="1" applyFont="1" applyFill="1" applyBorder="1" applyAlignment="1">
      <alignment horizontal="center" wrapText="1"/>
    </xf>
    <xf numFmtId="0" fontId="9" fillId="0" borderId="0" xfId="0" applyNumberFormat="1" applyFont="1" applyFill="1" applyBorder="1" applyAlignment="1">
      <alignment horizontal="justify" wrapText="1"/>
    </xf>
    <xf numFmtId="49" fontId="3" fillId="0" borderId="0" xfId="0" applyNumberFormat="1" applyFont="1" applyFill="1" applyBorder="1" applyAlignment="1" applyProtection="1">
      <alignment horizontal="center" wrapText="1"/>
    </xf>
    <xf numFmtId="49" fontId="1" fillId="0" borderId="0" xfId="0" applyNumberFormat="1" applyFont="1" applyFill="1" applyBorder="1" applyAlignment="1">
      <alignment horizontal="left" wrapText="1"/>
    </xf>
    <xf numFmtId="4" fontId="1" fillId="0" borderId="0" xfId="0" applyNumberFormat="1" applyFont="1" applyFill="1" applyBorder="1" applyAlignment="1">
      <alignment horizontal="center" wrapText="1"/>
    </xf>
    <xf numFmtId="0" fontId="1" fillId="0" borderId="0" xfId="0" applyFont="1" applyFill="1" applyBorder="1" applyAlignment="1">
      <alignment wrapText="1"/>
    </xf>
    <xf numFmtId="0" fontId="1" fillId="0" borderId="0" xfId="0" applyFont="1" applyFill="1" applyBorder="1" applyAlignment="1">
      <alignment horizontal="center" wrapText="1"/>
    </xf>
    <xf numFmtId="165" fontId="1" fillId="0" borderId="0" xfId="0" applyNumberFormat="1" applyFont="1" applyFill="1" applyBorder="1" applyAlignment="1">
      <alignment horizontal="center" wrapText="1"/>
    </xf>
    <xf numFmtId="0" fontId="1" fillId="0" borderId="0" xfId="0" applyFont="1" applyFill="1" applyBorder="1" applyAlignment="1">
      <alignment horizontal="justify" wrapText="1"/>
    </xf>
    <xf numFmtId="0" fontId="1" fillId="0" borderId="0" xfId="0" applyFont="1" applyFill="1" applyBorder="1" applyAlignment="1">
      <alignment horizontal="justify" wrapText="1"/>
    </xf>
    <xf numFmtId="165" fontId="1" fillId="0" borderId="0" xfId="0" applyNumberFormat="1" applyFont="1" applyFill="1" applyBorder="1" applyAlignment="1">
      <alignment horizontal="center" wrapText="1"/>
    </xf>
    <xf numFmtId="0" fontId="1" fillId="0" borderId="0" xfId="0" applyFont="1" applyFill="1" applyBorder="1" applyAlignment="1">
      <alignment wrapText="1"/>
    </xf>
    <xf numFmtId="0" fontId="1" fillId="0" borderId="0" xfId="0" applyFont="1" applyFill="1" applyBorder="1" applyAlignment="1">
      <alignment horizontal="center" wrapText="1"/>
    </xf>
    <xf numFmtId="0" fontId="1" fillId="0" borderId="0" xfId="0" applyFont="1" applyFill="1" applyBorder="1" applyAlignment="1">
      <alignment wrapText="1"/>
    </xf>
    <xf numFmtId="0" fontId="1" fillId="0" borderId="0" xfId="0" applyFont="1" applyFill="1" applyBorder="1" applyAlignment="1">
      <alignment horizontal="center" wrapText="1"/>
    </xf>
    <xf numFmtId="165" fontId="1" fillId="0" borderId="0" xfId="0" applyNumberFormat="1" applyFont="1" applyFill="1" applyBorder="1" applyAlignment="1">
      <alignment horizontal="center" wrapText="1"/>
    </xf>
    <xf numFmtId="0" fontId="1" fillId="0" borderId="0" xfId="0" applyFont="1" applyFill="1" applyBorder="1" applyAlignment="1">
      <alignment horizontal="justify" wrapText="1"/>
    </xf>
    <xf numFmtId="0" fontId="1" fillId="0" borderId="0" xfId="0" applyFont="1" applyFill="1" applyBorder="1" applyAlignment="1">
      <alignment horizontal="justify" wrapText="1"/>
    </xf>
    <xf numFmtId="165" fontId="1" fillId="0" borderId="0" xfId="0" applyNumberFormat="1" applyFont="1" applyFill="1" applyBorder="1" applyAlignment="1">
      <alignment horizontal="center" wrapText="1"/>
    </xf>
    <xf numFmtId="0" fontId="1" fillId="0" borderId="0" xfId="0" applyFont="1" applyFill="1" applyBorder="1" applyAlignment="1">
      <alignment horizontal="center" wrapText="1"/>
    </xf>
    <xf numFmtId="167" fontId="1" fillId="0" borderId="0" xfId="0" applyNumberFormat="1" applyFont="1" applyFill="1" applyBorder="1" applyAlignment="1">
      <alignment horizontal="center" wrapText="1"/>
    </xf>
    <xf numFmtId="0" fontId="1" fillId="2" borderId="0" xfId="0" applyFont="1" applyFill="1" applyBorder="1" applyAlignment="1">
      <alignment horizontal="center" wrapText="1"/>
    </xf>
    <xf numFmtId="0" fontId="1" fillId="0" borderId="0" xfId="0" applyFont="1" applyFill="1" applyBorder="1" applyAlignment="1">
      <alignment horizontal="center" wrapText="1"/>
    </xf>
    <xf numFmtId="165" fontId="9" fillId="2" borderId="0" xfId="0" applyNumberFormat="1" applyFont="1" applyFill="1" applyBorder="1" applyAlignment="1">
      <alignment horizontal="center" wrapText="1"/>
    </xf>
    <xf numFmtId="165" fontId="1" fillId="2" borderId="0" xfId="0" applyNumberFormat="1" applyFont="1" applyFill="1" applyBorder="1" applyAlignment="1">
      <alignment horizontal="center" wrapText="1"/>
    </xf>
    <xf numFmtId="165" fontId="1" fillId="0" borderId="0" xfId="0" applyNumberFormat="1" applyFont="1" applyFill="1" applyBorder="1" applyAlignment="1">
      <alignment horizontal="center" wrapText="1"/>
    </xf>
    <xf numFmtId="0" fontId="1" fillId="0" borderId="0" xfId="0" applyFont="1" applyFill="1" applyBorder="1" applyAlignment="1">
      <alignment horizontal="center"/>
    </xf>
    <xf numFmtId="0" fontId="1" fillId="0" borderId="0" xfId="0" applyFont="1" applyFill="1" applyBorder="1" applyAlignment="1">
      <alignment wrapText="1"/>
    </xf>
    <xf numFmtId="0" fontId="1" fillId="0" borderId="0" xfId="0" applyFont="1" applyFill="1" applyBorder="1" applyAlignment="1">
      <alignment horizontal="center" wrapText="1"/>
    </xf>
    <xf numFmtId="165" fontId="1" fillId="0" borderId="0" xfId="0" applyNumberFormat="1" applyFont="1" applyFill="1" applyBorder="1" applyAlignment="1">
      <alignment horizontal="center" wrapText="1"/>
    </xf>
    <xf numFmtId="0" fontId="3" fillId="2" borderId="0" xfId="0" applyNumberFormat="1" applyFont="1" applyFill="1" applyBorder="1" applyAlignment="1">
      <alignment horizontal="left" wrapText="1"/>
    </xf>
    <xf numFmtId="49" fontId="3" fillId="2" borderId="0" xfId="0" applyNumberFormat="1" applyFont="1" applyFill="1" applyBorder="1" applyAlignment="1">
      <alignment horizontal="left" wrapText="1"/>
    </xf>
    <xf numFmtId="0" fontId="7" fillId="0" borderId="0" xfId="0" applyFont="1" applyFill="1" applyAlignment="1">
      <alignment horizontal="right"/>
    </xf>
    <xf numFmtId="0" fontId="6" fillId="0" borderId="0" xfId="0" applyFont="1" applyFill="1" applyAlignment="1">
      <alignment horizontal="right"/>
    </xf>
    <xf numFmtId="0" fontId="1" fillId="0" borderId="0" xfId="0" applyFont="1" applyFill="1" applyBorder="1" applyAlignment="1">
      <alignment wrapText="1"/>
    </xf>
    <xf numFmtId="0" fontId="1" fillId="0" borderId="0" xfId="0" applyFont="1" applyFill="1" applyBorder="1" applyAlignment="1">
      <alignment horizontal="center" wrapText="1"/>
    </xf>
    <xf numFmtId="165" fontId="1" fillId="0" borderId="0" xfId="0" applyNumberFormat="1" applyFont="1" applyFill="1" applyBorder="1" applyAlignment="1">
      <alignment horizontal="center" wrapText="1"/>
    </xf>
    <xf numFmtId="0" fontId="7" fillId="0" borderId="0" xfId="0" applyFont="1" applyFill="1" applyBorder="1" applyAlignment="1">
      <alignment horizontal="right"/>
    </xf>
    <xf numFmtId="0" fontId="1" fillId="0" borderId="0" xfId="0" applyFont="1" applyFill="1" applyBorder="1" applyAlignment="1">
      <alignment horizontal="justify" wrapText="1"/>
    </xf>
    <xf numFmtId="0" fontId="4" fillId="0" borderId="0" xfId="0" applyFont="1" applyFill="1" applyBorder="1" applyAlignment="1">
      <alignment horizontal="center"/>
    </xf>
    <xf numFmtId="0" fontId="1" fillId="0" borderId="0" xfId="0" applyFont="1" applyFill="1" applyAlignment="1">
      <alignment horizontal="center"/>
    </xf>
    <xf numFmtId="0" fontId="5" fillId="0" borderId="0" xfId="0" applyFont="1" applyFill="1" applyAlignment="1">
      <alignment horizontal="right"/>
    </xf>
    <xf numFmtId="0" fontId="1" fillId="0" borderId="0" xfId="0" applyFont="1" applyFill="1" applyAlignment="1"/>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3"/>
  <sheetViews>
    <sheetView tabSelected="1" view="pageBreakPreview" zoomScaleSheetLayoutView="100" workbookViewId="0">
      <selection activeCell="D133" sqref="D133"/>
    </sheetView>
  </sheetViews>
  <sheetFormatPr defaultColWidth="8.85546875" defaultRowHeight="15.75" x14ac:dyDescent="0.25"/>
  <cols>
    <col min="1" max="1" width="56.140625" style="34" customWidth="1"/>
    <col min="2" max="2" width="12.42578125" style="1" customWidth="1"/>
    <col min="3" max="3" width="27.7109375" style="34" customWidth="1"/>
    <col min="4" max="4" width="16" style="10" customWidth="1"/>
    <col min="5" max="5" width="0.5703125" style="10" customWidth="1"/>
    <col min="6" max="6" width="15.28515625" style="10" customWidth="1"/>
    <col min="7" max="16384" width="8.85546875" style="10"/>
  </cols>
  <sheetData>
    <row r="1" spans="1:5" x14ac:dyDescent="0.25">
      <c r="A1" s="78" t="s">
        <v>152</v>
      </c>
      <c r="B1" s="78"/>
      <c r="C1" s="78"/>
      <c r="D1" s="78"/>
      <c r="E1" s="78"/>
    </row>
    <row r="2" spans="1:5" x14ac:dyDescent="0.25">
      <c r="A2" s="77" t="s">
        <v>27</v>
      </c>
      <c r="B2" s="77"/>
      <c r="C2" s="77"/>
      <c r="D2" s="77"/>
      <c r="E2" s="77"/>
    </row>
    <row r="3" spans="1:5" x14ac:dyDescent="0.25">
      <c r="A3" s="77" t="s">
        <v>28</v>
      </c>
      <c r="B3" s="77"/>
      <c r="C3" s="77"/>
      <c r="D3" s="77"/>
      <c r="E3" s="77"/>
    </row>
    <row r="4" spans="1:5" x14ac:dyDescent="0.25">
      <c r="A4" s="77" t="s">
        <v>153</v>
      </c>
      <c r="B4" s="77"/>
      <c r="C4" s="77"/>
      <c r="D4" s="77"/>
      <c r="E4" s="77"/>
    </row>
    <row r="5" spans="1:5" x14ac:dyDescent="0.25">
      <c r="A5" s="77" t="s">
        <v>29</v>
      </c>
      <c r="B5" s="77"/>
      <c r="C5" s="77"/>
      <c r="D5" s="77"/>
      <c r="E5" s="77"/>
    </row>
    <row r="6" spans="1:5" x14ac:dyDescent="0.25">
      <c r="A6" s="77" t="s">
        <v>30</v>
      </c>
      <c r="B6" s="77"/>
      <c r="C6" s="77"/>
      <c r="D6" s="77"/>
      <c r="E6" s="77"/>
    </row>
    <row r="7" spans="1:5" x14ac:dyDescent="0.25">
      <c r="A7" s="31"/>
      <c r="B7" s="14"/>
      <c r="C7" s="31"/>
      <c r="D7" s="31"/>
      <c r="E7" s="31" t="s">
        <v>25</v>
      </c>
    </row>
    <row r="8" spans="1:5" x14ac:dyDescent="0.25">
      <c r="A8" s="82" t="s">
        <v>241</v>
      </c>
      <c r="B8" s="82"/>
      <c r="C8" s="77"/>
      <c r="D8" s="77"/>
      <c r="E8" s="77"/>
    </row>
    <row r="9" spans="1:5" x14ac:dyDescent="0.25">
      <c r="A9" s="77" t="s">
        <v>26</v>
      </c>
      <c r="B9" s="77"/>
      <c r="C9" s="86"/>
      <c r="D9" s="86"/>
      <c r="E9" s="86"/>
    </row>
    <row r="10" spans="1:5" x14ac:dyDescent="0.25">
      <c r="A10" s="31"/>
      <c r="B10" s="14"/>
      <c r="C10" s="33"/>
      <c r="D10" s="33"/>
      <c r="E10" s="33"/>
    </row>
    <row r="11" spans="1:5" x14ac:dyDescent="0.25">
      <c r="A11" s="84" t="s">
        <v>154</v>
      </c>
      <c r="B11" s="84"/>
      <c r="C11" s="85"/>
      <c r="D11" s="85"/>
      <c r="E11" s="85"/>
    </row>
    <row r="12" spans="1:5" x14ac:dyDescent="0.25">
      <c r="A12" s="84" t="s">
        <v>31</v>
      </c>
      <c r="B12" s="84"/>
      <c r="C12" s="87"/>
      <c r="D12" s="87"/>
      <c r="E12" s="87"/>
    </row>
    <row r="13" spans="1:5" x14ac:dyDescent="0.25">
      <c r="A13" s="84" t="s">
        <v>32</v>
      </c>
      <c r="B13" s="84"/>
      <c r="C13" s="85"/>
      <c r="D13" s="85"/>
      <c r="E13" s="85"/>
    </row>
    <row r="14" spans="1:5" x14ac:dyDescent="0.25">
      <c r="A14" s="84" t="s">
        <v>155</v>
      </c>
      <c r="B14" s="84"/>
      <c r="C14" s="84"/>
      <c r="D14" s="84"/>
      <c r="E14" s="32"/>
    </row>
    <row r="15" spans="1:5" x14ac:dyDescent="0.25">
      <c r="A15" s="84" t="s">
        <v>242</v>
      </c>
      <c r="B15" s="84"/>
      <c r="C15" s="85"/>
      <c r="D15" s="85"/>
      <c r="E15" s="85"/>
    </row>
    <row r="16" spans="1:5" x14ac:dyDescent="0.25">
      <c r="A16" s="34" t="s">
        <v>156</v>
      </c>
      <c r="D16" s="10" t="s">
        <v>157</v>
      </c>
    </row>
    <row r="17" spans="1:5" ht="78.75" x14ac:dyDescent="0.25">
      <c r="A17" s="11" t="s">
        <v>0</v>
      </c>
      <c r="B17" s="13" t="s">
        <v>158</v>
      </c>
      <c r="C17" s="11" t="s">
        <v>159</v>
      </c>
      <c r="D17" s="11" t="s">
        <v>160</v>
      </c>
      <c r="E17" s="12"/>
    </row>
    <row r="18" spans="1:5" ht="22.5" customHeight="1" x14ac:dyDescent="0.25">
      <c r="A18" s="2" t="s">
        <v>1</v>
      </c>
      <c r="B18" s="3" t="s">
        <v>161</v>
      </c>
      <c r="C18" s="4" t="s">
        <v>37</v>
      </c>
      <c r="D18" s="5">
        <f>SUM(D20+D34+D53+D79+D85+D95+D131+D146+D156+D176+D240)</f>
        <v>670169.60100000014</v>
      </c>
      <c r="E18" s="9"/>
    </row>
    <row r="19" spans="1:5" ht="14.25" customHeight="1" x14ac:dyDescent="0.25">
      <c r="A19" s="2"/>
      <c r="B19" s="3"/>
      <c r="C19" s="4"/>
      <c r="D19" s="5"/>
      <c r="E19" s="9"/>
    </row>
    <row r="20" spans="1:5" x14ac:dyDescent="0.25">
      <c r="A20" s="2" t="s">
        <v>2</v>
      </c>
      <c r="B20" s="3" t="s">
        <v>162</v>
      </c>
      <c r="C20" s="4" t="s">
        <v>38</v>
      </c>
      <c r="D20" s="5">
        <f>SUM(D22)</f>
        <v>552047</v>
      </c>
      <c r="E20" s="9"/>
    </row>
    <row r="21" spans="1:5" ht="12" customHeight="1" x14ac:dyDescent="0.25">
      <c r="A21" s="2"/>
      <c r="B21" s="3"/>
      <c r="C21" s="4"/>
      <c r="D21" s="5"/>
      <c r="E21" s="9"/>
    </row>
    <row r="22" spans="1:5" x14ac:dyDescent="0.25">
      <c r="A22" s="27" t="s">
        <v>3</v>
      </c>
      <c r="B22" s="15" t="s">
        <v>162</v>
      </c>
      <c r="C22" s="30" t="s">
        <v>39</v>
      </c>
      <c r="D22" s="28">
        <f>SUM(D24+D26+D28+D30+D32)</f>
        <v>552047</v>
      </c>
      <c r="E22" s="29"/>
    </row>
    <row r="23" spans="1:5" ht="11.45" customHeight="1" x14ac:dyDescent="0.25">
      <c r="A23" s="27"/>
      <c r="B23" s="15"/>
      <c r="C23" s="30"/>
      <c r="D23" s="28"/>
      <c r="E23" s="29"/>
    </row>
    <row r="24" spans="1:5" ht="94.5" x14ac:dyDescent="0.25">
      <c r="A24" s="6" t="s">
        <v>113</v>
      </c>
      <c r="B24" s="7" t="s">
        <v>162</v>
      </c>
      <c r="C24" s="30" t="s">
        <v>114</v>
      </c>
      <c r="D24" s="28">
        <v>535837.6</v>
      </c>
      <c r="E24" s="29"/>
    </row>
    <row r="25" spans="1:5" ht="15" customHeight="1" x14ac:dyDescent="0.25">
      <c r="A25" s="27"/>
      <c r="B25" s="15"/>
      <c r="C25" s="30"/>
      <c r="D25" s="28"/>
      <c r="E25" s="29"/>
    </row>
    <row r="26" spans="1:5" ht="141.75" x14ac:dyDescent="0.25">
      <c r="A26" s="8" t="s">
        <v>115</v>
      </c>
      <c r="B26" s="7" t="s">
        <v>162</v>
      </c>
      <c r="C26" s="30" t="s">
        <v>116</v>
      </c>
      <c r="D26" s="28">
        <v>5234.8999999999996</v>
      </c>
      <c r="E26" s="29"/>
    </row>
    <row r="27" spans="1:5" ht="14.25" customHeight="1" x14ac:dyDescent="0.25">
      <c r="A27" s="27"/>
      <c r="B27" s="15"/>
      <c r="C27" s="30"/>
      <c r="D27" s="28"/>
      <c r="E27" s="29"/>
    </row>
    <row r="28" spans="1:5" ht="63" x14ac:dyDescent="0.25">
      <c r="A28" s="6" t="s">
        <v>117</v>
      </c>
      <c r="B28" s="7" t="s">
        <v>162</v>
      </c>
      <c r="C28" s="30" t="s">
        <v>118</v>
      </c>
      <c r="D28" s="28">
        <v>11367.9</v>
      </c>
      <c r="E28" s="29"/>
    </row>
    <row r="29" spans="1:5" ht="15.75" customHeight="1" x14ac:dyDescent="0.25">
      <c r="A29" s="27"/>
      <c r="B29" s="15"/>
      <c r="C29" s="30"/>
      <c r="D29" s="28"/>
      <c r="E29" s="29"/>
    </row>
    <row r="30" spans="1:5" ht="110.25" x14ac:dyDescent="0.25">
      <c r="A30" s="8" t="s">
        <v>119</v>
      </c>
      <c r="B30" s="7" t="s">
        <v>162</v>
      </c>
      <c r="C30" s="30" t="s">
        <v>120</v>
      </c>
      <c r="D30" s="28">
        <v>342.6</v>
      </c>
      <c r="E30" s="29"/>
    </row>
    <row r="31" spans="1:5" x14ac:dyDescent="0.25">
      <c r="A31" s="8"/>
      <c r="B31" s="7"/>
      <c r="C31" s="51"/>
      <c r="D31" s="52"/>
      <c r="E31" s="50"/>
    </row>
    <row r="32" spans="1:5" ht="110.25" x14ac:dyDescent="0.25">
      <c r="A32" s="8" t="s">
        <v>258</v>
      </c>
      <c r="B32" s="7" t="s">
        <v>162</v>
      </c>
      <c r="C32" s="67" t="s">
        <v>275</v>
      </c>
      <c r="D32" s="52">
        <v>-736</v>
      </c>
      <c r="E32" s="50"/>
    </row>
    <row r="33" spans="1:5" ht="12.75" customHeight="1" x14ac:dyDescent="0.25">
      <c r="A33" s="27"/>
      <c r="B33" s="15"/>
      <c r="C33" s="30"/>
      <c r="D33" s="28"/>
      <c r="E33" s="29"/>
    </row>
    <row r="34" spans="1:5" ht="47.25" x14ac:dyDescent="0.25">
      <c r="A34" s="18" t="s">
        <v>4</v>
      </c>
      <c r="B34" s="19" t="s">
        <v>163</v>
      </c>
      <c r="C34" s="20" t="s">
        <v>40</v>
      </c>
      <c r="D34" s="21">
        <f>SUM(D35)</f>
        <v>22675.5</v>
      </c>
      <c r="E34" s="29"/>
    </row>
    <row r="35" spans="1:5" ht="31.5" x14ac:dyDescent="0.25">
      <c r="A35" s="27" t="s">
        <v>5</v>
      </c>
      <c r="B35" s="15" t="s">
        <v>163</v>
      </c>
      <c r="C35" s="30" t="s">
        <v>41</v>
      </c>
      <c r="D35" s="28">
        <f>SUM(D37+D41+D45+D49)</f>
        <v>22675.5</v>
      </c>
      <c r="E35" s="29"/>
    </row>
    <row r="36" spans="1:5" ht="8.4499999999999993" customHeight="1" x14ac:dyDescent="0.25">
      <c r="A36" s="27"/>
      <c r="B36" s="15"/>
      <c r="C36" s="30"/>
      <c r="D36" s="28"/>
      <c r="E36" s="29"/>
    </row>
    <row r="37" spans="1:5" ht="78.75" x14ac:dyDescent="0.25">
      <c r="A37" s="6" t="s">
        <v>121</v>
      </c>
      <c r="B37" s="7" t="s">
        <v>163</v>
      </c>
      <c r="C37" s="30" t="s">
        <v>125</v>
      </c>
      <c r="D37" s="28">
        <v>10321.5</v>
      </c>
      <c r="E37" s="29"/>
    </row>
    <row r="38" spans="1:5" x14ac:dyDescent="0.25">
      <c r="A38" s="6"/>
      <c r="B38" s="7"/>
      <c r="C38" s="73"/>
      <c r="D38" s="74"/>
      <c r="E38" s="72"/>
    </row>
    <row r="39" spans="1:5" ht="141.75" x14ac:dyDescent="0.25">
      <c r="A39" s="75" t="s">
        <v>279</v>
      </c>
      <c r="B39" s="7" t="s">
        <v>163</v>
      </c>
      <c r="C39" s="66" t="s">
        <v>280</v>
      </c>
      <c r="D39" s="74">
        <v>10321.5</v>
      </c>
      <c r="E39" s="72"/>
    </row>
    <row r="40" spans="1:5" ht="16.5" customHeight="1" x14ac:dyDescent="0.25">
      <c r="A40" s="6"/>
      <c r="B40" s="7"/>
      <c r="C40" s="30"/>
      <c r="D40" s="28"/>
      <c r="E40" s="29"/>
    </row>
    <row r="41" spans="1:5" ht="94.5" x14ac:dyDescent="0.25">
      <c r="A41" s="6" t="s">
        <v>122</v>
      </c>
      <c r="B41" s="7" t="s">
        <v>163</v>
      </c>
      <c r="C41" s="30" t="s">
        <v>126</v>
      </c>
      <c r="D41" s="28">
        <v>75.8</v>
      </c>
      <c r="E41" s="29"/>
    </row>
    <row r="42" spans="1:5" ht="15" customHeight="1" x14ac:dyDescent="0.25">
      <c r="A42" s="6"/>
      <c r="B42" s="7"/>
      <c r="C42" s="30"/>
      <c r="D42" s="28"/>
      <c r="E42" s="29"/>
    </row>
    <row r="43" spans="1:5" ht="147.75" customHeight="1" x14ac:dyDescent="0.25">
      <c r="A43" s="75" t="s">
        <v>281</v>
      </c>
      <c r="B43" s="7" t="s">
        <v>163</v>
      </c>
      <c r="C43" s="66" t="s">
        <v>282</v>
      </c>
      <c r="D43" s="69">
        <v>75.8</v>
      </c>
      <c r="E43" s="72"/>
    </row>
    <row r="44" spans="1:5" ht="15" customHeight="1" x14ac:dyDescent="0.25">
      <c r="A44" s="6"/>
      <c r="B44" s="7"/>
      <c r="C44" s="73"/>
      <c r="D44" s="74"/>
      <c r="E44" s="72"/>
    </row>
    <row r="45" spans="1:5" ht="78.75" x14ac:dyDescent="0.25">
      <c r="A45" s="6" t="s">
        <v>123</v>
      </c>
      <c r="B45" s="7" t="s">
        <v>163</v>
      </c>
      <c r="C45" s="30" t="s">
        <v>127</v>
      </c>
      <c r="D45" s="28">
        <v>13789.6</v>
      </c>
      <c r="E45" s="29"/>
    </row>
    <row r="46" spans="1:5" x14ac:dyDescent="0.25">
      <c r="A46" s="6"/>
      <c r="B46" s="7"/>
      <c r="C46" s="73"/>
      <c r="D46" s="74"/>
      <c r="E46" s="72"/>
    </row>
    <row r="47" spans="1:5" ht="126" x14ac:dyDescent="0.25">
      <c r="A47" s="75" t="s">
        <v>283</v>
      </c>
      <c r="B47" s="7" t="s">
        <v>163</v>
      </c>
      <c r="C47" s="66" t="s">
        <v>284</v>
      </c>
      <c r="D47" s="69">
        <v>13789.6</v>
      </c>
      <c r="E47" s="72"/>
    </row>
    <row r="48" spans="1:5" x14ac:dyDescent="0.25">
      <c r="A48" s="6"/>
      <c r="B48" s="7"/>
      <c r="C48" s="30"/>
      <c r="D48" s="28"/>
      <c r="E48" s="29"/>
    </row>
    <row r="49" spans="1:5" ht="78.75" x14ac:dyDescent="0.25">
      <c r="A49" s="6" t="s">
        <v>124</v>
      </c>
      <c r="B49" s="7" t="s">
        <v>163</v>
      </c>
      <c r="C49" s="30" t="s">
        <v>128</v>
      </c>
      <c r="D49" s="52">
        <v>-1511.4</v>
      </c>
      <c r="E49" s="29"/>
    </row>
    <row r="50" spans="1:5" x14ac:dyDescent="0.25">
      <c r="A50" s="6"/>
      <c r="B50" s="7"/>
      <c r="C50" s="73"/>
      <c r="D50" s="74"/>
      <c r="E50" s="72"/>
    </row>
    <row r="51" spans="1:5" ht="126" x14ac:dyDescent="0.25">
      <c r="A51" s="75" t="s">
        <v>285</v>
      </c>
      <c r="B51" s="7" t="s">
        <v>163</v>
      </c>
      <c r="C51" s="66" t="s">
        <v>286</v>
      </c>
      <c r="D51" s="69">
        <v>-1511.4</v>
      </c>
      <c r="E51" s="72"/>
    </row>
    <row r="52" spans="1:5" ht="15.75" customHeight="1" x14ac:dyDescent="0.25">
      <c r="A52" s="27"/>
      <c r="B52" s="15"/>
      <c r="C52" s="30"/>
      <c r="D52" s="28"/>
      <c r="E52" s="29"/>
    </row>
    <row r="53" spans="1:5" x14ac:dyDescent="0.25">
      <c r="A53" s="18" t="s">
        <v>6</v>
      </c>
      <c r="B53" s="19" t="s">
        <v>162</v>
      </c>
      <c r="C53" s="20" t="s">
        <v>42</v>
      </c>
      <c r="D53" s="21">
        <f>SUM(D55+D65+D69+D75)</f>
        <v>50952.799999999996</v>
      </c>
      <c r="E53" s="29"/>
    </row>
    <row r="54" spans="1:5" ht="15.75" customHeight="1" x14ac:dyDescent="0.25">
      <c r="A54" s="27"/>
      <c r="B54" s="15"/>
      <c r="C54" s="29" t="s">
        <v>7</v>
      </c>
      <c r="D54" s="28"/>
      <c r="E54" s="79"/>
    </row>
    <row r="55" spans="1:5" ht="31.5" x14ac:dyDescent="0.25">
      <c r="A55" s="27" t="s">
        <v>43</v>
      </c>
      <c r="B55" s="15" t="s">
        <v>162</v>
      </c>
      <c r="C55" s="30" t="s">
        <v>44</v>
      </c>
      <c r="D55" s="28">
        <f>SUM(D57+D61)</f>
        <v>30340.2</v>
      </c>
      <c r="E55" s="79"/>
    </row>
    <row r="56" spans="1:5" ht="14.25" customHeight="1" x14ac:dyDescent="0.25">
      <c r="A56" s="27"/>
      <c r="B56" s="15"/>
      <c r="C56" s="30"/>
      <c r="D56" s="28"/>
      <c r="E56" s="79"/>
    </row>
    <row r="57" spans="1:5" ht="31.5" x14ac:dyDescent="0.25">
      <c r="A57" s="27" t="s">
        <v>81</v>
      </c>
      <c r="B57" s="15" t="s">
        <v>162</v>
      </c>
      <c r="C57" s="30" t="s">
        <v>82</v>
      </c>
      <c r="D57" s="28">
        <f>SUM(D59)</f>
        <v>19669.7</v>
      </c>
      <c r="E57" s="79"/>
    </row>
    <row r="58" spans="1:5" ht="15.75" customHeight="1" x14ac:dyDescent="0.25">
      <c r="A58" s="27"/>
      <c r="B58" s="15"/>
      <c r="C58" s="30"/>
      <c r="D58" s="28"/>
      <c r="E58" s="79"/>
    </row>
    <row r="59" spans="1:5" ht="31.5" x14ac:dyDescent="0.25">
      <c r="A59" s="27" t="s">
        <v>81</v>
      </c>
      <c r="B59" s="15" t="s">
        <v>162</v>
      </c>
      <c r="C59" s="30" t="s">
        <v>167</v>
      </c>
      <c r="D59" s="28">
        <v>19669.7</v>
      </c>
      <c r="E59" s="79"/>
    </row>
    <row r="60" spans="1:5" ht="19.5" customHeight="1" x14ac:dyDescent="0.25">
      <c r="A60" s="27"/>
      <c r="B60" s="15"/>
      <c r="C60" s="30"/>
      <c r="D60" s="28"/>
      <c r="E60" s="79"/>
    </row>
    <row r="61" spans="1:5" ht="47.25" x14ac:dyDescent="0.25">
      <c r="A61" s="27" t="s">
        <v>83</v>
      </c>
      <c r="B61" s="15" t="s">
        <v>162</v>
      </c>
      <c r="C61" s="30" t="s">
        <v>84</v>
      </c>
      <c r="D61" s="28">
        <f>SUM(D63)</f>
        <v>10670.5</v>
      </c>
      <c r="E61" s="79"/>
    </row>
    <row r="62" spans="1:5" x14ac:dyDescent="0.25">
      <c r="A62" s="27"/>
      <c r="B62" s="15"/>
      <c r="C62" s="30"/>
      <c r="D62" s="22"/>
      <c r="E62" s="79"/>
    </row>
    <row r="63" spans="1:5" ht="78.75" x14ac:dyDescent="0.25">
      <c r="A63" s="17" t="s">
        <v>217</v>
      </c>
      <c r="B63" s="15" t="s">
        <v>162</v>
      </c>
      <c r="C63" s="30" t="s">
        <v>214</v>
      </c>
      <c r="D63" s="28">
        <v>10670.5</v>
      </c>
      <c r="E63" s="79"/>
    </row>
    <row r="64" spans="1:5" x14ac:dyDescent="0.25">
      <c r="A64" s="17"/>
      <c r="B64" s="15"/>
      <c r="C64" s="30"/>
      <c r="D64" s="28"/>
      <c r="E64" s="79"/>
    </row>
    <row r="65" spans="1:5" ht="31.5" x14ac:dyDescent="0.25">
      <c r="A65" s="27" t="s">
        <v>47</v>
      </c>
      <c r="B65" s="15" t="s">
        <v>162</v>
      </c>
      <c r="C65" s="30" t="s">
        <v>48</v>
      </c>
      <c r="D65" s="28">
        <f>SUM(D67)</f>
        <v>19458.5</v>
      </c>
      <c r="E65" s="79"/>
    </row>
    <row r="66" spans="1:5" ht="16.5" customHeight="1" x14ac:dyDescent="0.25">
      <c r="A66" s="27"/>
      <c r="B66" s="15"/>
      <c r="C66" s="30"/>
      <c r="D66" s="28"/>
      <c r="E66" s="79"/>
    </row>
    <row r="67" spans="1:5" ht="31.5" x14ac:dyDescent="0.25">
      <c r="A67" s="27" t="s">
        <v>47</v>
      </c>
      <c r="B67" s="15" t="s">
        <v>162</v>
      </c>
      <c r="C67" s="30" t="s">
        <v>85</v>
      </c>
      <c r="D67" s="28">
        <v>19458.5</v>
      </c>
      <c r="E67" s="79"/>
    </row>
    <row r="68" spans="1:5" ht="15" customHeight="1" x14ac:dyDescent="0.25">
      <c r="A68" s="27"/>
      <c r="B68" s="15"/>
      <c r="C68" s="30"/>
      <c r="D68" s="28"/>
      <c r="E68" s="79"/>
    </row>
    <row r="69" spans="1:5" x14ac:dyDescent="0.25">
      <c r="A69" s="27" t="s">
        <v>9</v>
      </c>
      <c r="B69" s="15" t="s">
        <v>162</v>
      </c>
      <c r="C69" s="30" t="s">
        <v>45</v>
      </c>
      <c r="D69" s="28">
        <f>SUM(D71+D73)</f>
        <v>915.9</v>
      </c>
      <c r="E69" s="79"/>
    </row>
    <row r="70" spans="1:5" x14ac:dyDescent="0.25">
      <c r="A70" s="27"/>
      <c r="B70" s="15"/>
      <c r="C70" s="30"/>
      <c r="D70" s="28"/>
      <c r="E70" s="79"/>
    </row>
    <row r="71" spans="1:5" x14ac:dyDescent="0.25">
      <c r="A71" s="27" t="s">
        <v>9</v>
      </c>
      <c r="B71" s="15" t="s">
        <v>162</v>
      </c>
      <c r="C71" s="30" t="s">
        <v>86</v>
      </c>
      <c r="D71" s="28">
        <v>915.8</v>
      </c>
      <c r="E71" s="79"/>
    </row>
    <row r="72" spans="1:5" ht="9" customHeight="1" x14ac:dyDescent="0.25">
      <c r="A72" s="27"/>
      <c r="B72" s="15"/>
      <c r="C72" s="30"/>
      <c r="D72" s="28"/>
      <c r="E72" s="79"/>
    </row>
    <row r="73" spans="1:5" ht="41.25" customHeight="1" x14ac:dyDescent="0.25">
      <c r="A73" s="53" t="s">
        <v>259</v>
      </c>
      <c r="B73" s="15" t="s">
        <v>162</v>
      </c>
      <c r="C73" s="67" t="s">
        <v>276</v>
      </c>
      <c r="D73" s="52">
        <v>0.1</v>
      </c>
      <c r="E73" s="79"/>
    </row>
    <row r="74" spans="1:5" ht="9" customHeight="1" x14ac:dyDescent="0.25">
      <c r="A74" s="53"/>
      <c r="B74" s="15"/>
      <c r="C74" s="51"/>
      <c r="D74" s="52"/>
      <c r="E74" s="79"/>
    </row>
    <row r="75" spans="1:5" ht="31.5" x14ac:dyDescent="0.25">
      <c r="A75" s="27" t="s">
        <v>8</v>
      </c>
      <c r="B75" s="15" t="s">
        <v>162</v>
      </c>
      <c r="C75" s="30" t="s">
        <v>46</v>
      </c>
      <c r="D75" s="28">
        <f>SUM(D77)</f>
        <v>238.2</v>
      </c>
      <c r="E75" s="79"/>
    </row>
    <row r="76" spans="1:5" ht="10.9" customHeight="1" x14ac:dyDescent="0.25">
      <c r="A76" s="27"/>
      <c r="B76" s="15"/>
      <c r="C76" s="30"/>
      <c r="D76" s="28"/>
      <c r="E76" s="79"/>
    </row>
    <row r="77" spans="1:5" ht="47.25" x14ac:dyDescent="0.25">
      <c r="A77" s="27" t="s">
        <v>87</v>
      </c>
      <c r="B77" s="15" t="s">
        <v>162</v>
      </c>
      <c r="C77" s="30" t="s">
        <v>88</v>
      </c>
      <c r="D77" s="28">
        <v>238.2</v>
      </c>
      <c r="E77" s="79"/>
    </row>
    <row r="78" spans="1:5" ht="10.15" customHeight="1" x14ac:dyDescent="0.25">
      <c r="A78" s="27"/>
      <c r="B78" s="15"/>
      <c r="C78" s="30"/>
      <c r="D78" s="28"/>
      <c r="E78" s="79"/>
    </row>
    <row r="79" spans="1:5" ht="47.25" x14ac:dyDescent="0.25">
      <c r="A79" s="18" t="s">
        <v>50</v>
      </c>
      <c r="B79" s="19" t="s">
        <v>162</v>
      </c>
      <c r="C79" s="20" t="s">
        <v>51</v>
      </c>
      <c r="D79" s="21">
        <f>SUM(D81)</f>
        <v>340.2</v>
      </c>
      <c r="E79" s="79"/>
    </row>
    <row r="80" spans="1:5" ht="10.9" customHeight="1" x14ac:dyDescent="0.25">
      <c r="A80" s="27"/>
      <c r="B80" s="15"/>
      <c r="C80" s="30"/>
      <c r="D80" s="22"/>
      <c r="E80" s="79"/>
    </row>
    <row r="81" spans="1:5" x14ac:dyDescent="0.25">
      <c r="A81" s="27" t="s">
        <v>52</v>
      </c>
      <c r="B81" s="15" t="s">
        <v>162</v>
      </c>
      <c r="C81" s="30" t="s">
        <v>53</v>
      </c>
      <c r="D81" s="28">
        <v>340.2</v>
      </c>
      <c r="E81" s="79"/>
    </row>
    <row r="82" spans="1:5" ht="10.15" customHeight="1" x14ac:dyDescent="0.25">
      <c r="A82" s="27"/>
      <c r="B82" s="15"/>
      <c r="C82" s="30"/>
      <c r="D82" s="22"/>
      <c r="E82" s="29"/>
    </row>
    <row r="83" spans="1:5" ht="31.5" x14ac:dyDescent="0.25">
      <c r="A83" s="27" t="s">
        <v>168</v>
      </c>
      <c r="B83" s="15" t="s">
        <v>162</v>
      </c>
      <c r="C83" s="30" t="s">
        <v>169</v>
      </c>
      <c r="D83" s="28">
        <v>340.2</v>
      </c>
      <c r="E83" s="29"/>
    </row>
    <row r="84" spans="1:5" x14ac:dyDescent="0.25">
      <c r="A84" s="27"/>
      <c r="B84" s="15"/>
      <c r="C84" s="30"/>
      <c r="D84" s="28"/>
      <c r="E84" s="29"/>
    </row>
    <row r="85" spans="1:5" x14ac:dyDescent="0.25">
      <c r="A85" s="18" t="s">
        <v>10</v>
      </c>
      <c r="B85" s="19" t="s">
        <v>161</v>
      </c>
      <c r="C85" s="20" t="s">
        <v>49</v>
      </c>
      <c r="D85" s="21">
        <f>SUM(D86+D91)</f>
        <v>8604.1</v>
      </c>
      <c r="E85" s="29"/>
    </row>
    <row r="86" spans="1:5" ht="9.6" customHeight="1" x14ac:dyDescent="0.25">
      <c r="A86" s="27"/>
      <c r="B86" s="15"/>
      <c r="C86" s="80" t="s">
        <v>54</v>
      </c>
      <c r="D86" s="81">
        <f>SUM(D89)</f>
        <v>8584.1</v>
      </c>
      <c r="E86" s="79"/>
    </row>
    <row r="87" spans="1:5" ht="47.25" x14ac:dyDescent="0.25">
      <c r="A87" s="27" t="s">
        <v>36</v>
      </c>
      <c r="B87" s="15" t="s">
        <v>162</v>
      </c>
      <c r="C87" s="80"/>
      <c r="D87" s="81"/>
      <c r="E87" s="79"/>
    </row>
    <row r="88" spans="1:5" ht="7.9" customHeight="1" x14ac:dyDescent="0.25">
      <c r="A88" s="27"/>
      <c r="B88" s="15"/>
      <c r="C88" s="30"/>
      <c r="D88" s="28"/>
      <c r="E88" s="29"/>
    </row>
    <row r="89" spans="1:5" ht="50.45" customHeight="1" x14ac:dyDescent="0.25">
      <c r="A89" s="27" t="s">
        <v>140</v>
      </c>
      <c r="B89" s="15" t="s">
        <v>162</v>
      </c>
      <c r="C89" s="30" t="s">
        <v>89</v>
      </c>
      <c r="D89" s="28">
        <v>8584.1</v>
      </c>
      <c r="E89" s="29"/>
    </row>
    <row r="90" spans="1:5" ht="11.45" customHeight="1" x14ac:dyDescent="0.25">
      <c r="A90" s="27"/>
      <c r="B90" s="15"/>
      <c r="C90" s="30"/>
      <c r="D90" s="28"/>
      <c r="E90" s="29"/>
    </row>
    <row r="91" spans="1:5" ht="47.25" x14ac:dyDescent="0.25">
      <c r="A91" s="27" t="s">
        <v>55</v>
      </c>
      <c r="B91" s="15" t="s">
        <v>161</v>
      </c>
      <c r="C91" s="30" t="s">
        <v>56</v>
      </c>
      <c r="D91" s="28">
        <f>SUM(D93)</f>
        <v>20</v>
      </c>
      <c r="E91" s="29"/>
    </row>
    <row r="92" spans="1:5" ht="10.9" customHeight="1" x14ac:dyDescent="0.25">
      <c r="A92" s="27"/>
      <c r="B92" s="15"/>
      <c r="C92" s="30"/>
      <c r="D92" s="28"/>
      <c r="E92" s="29"/>
    </row>
    <row r="93" spans="1:5" ht="31.5" x14ac:dyDescent="0.25">
      <c r="A93" s="27" t="s">
        <v>90</v>
      </c>
      <c r="B93" s="15" t="s">
        <v>166</v>
      </c>
      <c r="C93" s="30" t="s">
        <v>91</v>
      </c>
      <c r="D93" s="28">
        <v>20</v>
      </c>
      <c r="E93" s="29"/>
    </row>
    <row r="94" spans="1:5" ht="10.5" customHeight="1" x14ac:dyDescent="0.25">
      <c r="A94" s="27"/>
      <c r="B94" s="15"/>
      <c r="C94" s="30"/>
      <c r="D94" s="28"/>
      <c r="E94" s="29"/>
    </row>
    <row r="95" spans="1:5" ht="47.25" x14ac:dyDescent="0.25">
      <c r="A95" s="18" t="s">
        <v>11</v>
      </c>
      <c r="B95" s="19" t="s">
        <v>164</v>
      </c>
      <c r="C95" s="20" t="s">
        <v>57</v>
      </c>
      <c r="D95" s="21">
        <f>SUM(D97+D101+D117+D121+D125)</f>
        <v>15327.801000000001</v>
      </c>
      <c r="E95" s="29"/>
    </row>
    <row r="96" spans="1:5" x14ac:dyDescent="0.25">
      <c r="A96" s="18"/>
      <c r="B96" s="19"/>
      <c r="C96" s="20"/>
      <c r="D96" s="21"/>
      <c r="E96" s="29"/>
    </row>
    <row r="97" spans="1:5" ht="78.75" x14ac:dyDescent="0.25">
      <c r="A97" s="27" t="s">
        <v>226</v>
      </c>
      <c r="B97" s="15" t="s">
        <v>164</v>
      </c>
      <c r="C97" s="66" t="s">
        <v>227</v>
      </c>
      <c r="D97" s="28">
        <f>SUM(D99)</f>
        <v>23.6</v>
      </c>
      <c r="E97" s="29"/>
    </row>
    <row r="98" spans="1:5" x14ac:dyDescent="0.25">
      <c r="A98" s="27"/>
      <c r="B98" s="15"/>
      <c r="C98" s="29"/>
      <c r="D98" s="28"/>
      <c r="E98" s="79"/>
    </row>
    <row r="99" spans="1:5" ht="63" x14ac:dyDescent="0.25">
      <c r="A99" s="27" t="s">
        <v>225</v>
      </c>
      <c r="B99" s="15" t="s">
        <v>164</v>
      </c>
      <c r="C99" s="30" t="s">
        <v>224</v>
      </c>
      <c r="D99" s="28">
        <v>23.6</v>
      </c>
      <c r="E99" s="79"/>
    </row>
    <row r="100" spans="1:5" x14ac:dyDescent="0.25">
      <c r="A100" s="27"/>
      <c r="B100" s="15"/>
      <c r="C100" s="29"/>
      <c r="D100" s="28"/>
      <c r="E100" s="79"/>
    </row>
    <row r="101" spans="1:5" ht="110.25" x14ac:dyDescent="0.25">
      <c r="A101" s="27" t="s">
        <v>141</v>
      </c>
      <c r="B101" s="15" t="s">
        <v>164</v>
      </c>
      <c r="C101" s="66" t="s">
        <v>58</v>
      </c>
      <c r="D101" s="28">
        <f>SUM(D103+D109+D113)</f>
        <v>13607.300000000001</v>
      </c>
      <c r="E101" s="79"/>
    </row>
    <row r="102" spans="1:5" x14ac:dyDescent="0.25">
      <c r="A102" s="27"/>
      <c r="B102" s="15"/>
      <c r="C102" s="30"/>
      <c r="D102" s="28"/>
      <c r="E102" s="79"/>
    </row>
    <row r="103" spans="1:5" ht="78.75" x14ac:dyDescent="0.25">
      <c r="A103" s="27" t="s">
        <v>228</v>
      </c>
      <c r="B103" s="15" t="s">
        <v>164</v>
      </c>
      <c r="C103" s="30" t="s">
        <v>170</v>
      </c>
      <c r="D103" s="28">
        <f>SUM(D105+D107)</f>
        <v>12910.2</v>
      </c>
      <c r="E103" s="79"/>
    </row>
    <row r="104" spans="1:5" x14ac:dyDescent="0.25">
      <c r="A104" s="27"/>
      <c r="B104" s="15"/>
      <c r="C104" s="30"/>
      <c r="D104" s="28"/>
      <c r="E104" s="79"/>
    </row>
    <row r="105" spans="1:5" ht="94.5" x14ac:dyDescent="0.25">
      <c r="A105" s="27" t="s">
        <v>229</v>
      </c>
      <c r="B105" s="15" t="s">
        <v>164</v>
      </c>
      <c r="C105" s="30" t="s">
        <v>218</v>
      </c>
      <c r="D105" s="28">
        <v>4116.7</v>
      </c>
      <c r="E105" s="79"/>
    </row>
    <row r="106" spans="1:5" x14ac:dyDescent="0.25">
      <c r="A106" s="27"/>
      <c r="B106" s="15"/>
      <c r="C106" s="30"/>
      <c r="D106" s="28"/>
      <c r="E106" s="79"/>
    </row>
    <row r="107" spans="1:5" ht="94.5" x14ac:dyDescent="0.25">
      <c r="A107" s="27" t="s">
        <v>171</v>
      </c>
      <c r="B107" s="15" t="s">
        <v>164</v>
      </c>
      <c r="C107" s="30" t="s">
        <v>172</v>
      </c>
      <c r="D107" s="28">
        <v>8793.5</v>
      </c>
      <c r="E107" s="79"/>
    </row>
    <row r="108" spans="1:5" x14ac:dyDescent="0.25">
      <c r="A108" s="27"/>
      <c r="B108" s="15"/>
      <c r="C108" s="30"/>
      <c r="D108" s="28"/>
      <c r="E108" s="79"/>
    </row>
    <row r="109" spans="1:5" ht="94.5" x14ac:dyDescent="0.25">
      <c r="A109" s="27" t="s">
        <v>173</v>
      </c>
      <c r="B109" s="15" t="s">
        <v>164</v>
      </c>
      <c r="C109" s="30" t="s">
        <v>174</v>
      </c>
      <c r="D109" s="28">
        <f>SUM(D111)</f>
        <v>173.5</v>
      </c>
      <c r="E109" s="79"/>
    </row>
    <row r="110" spans="1:5" x14ac:dyDescent="0.25">
      <c r="A110" s="27"/>
      <c r="B110" s="15"/>
      <c r="C110" s="30"/>
      <c r="D110" s="28"/>
      <c r="E110" s="79"/>
    </row>
    <row r="111" spans="1:5" ht="78.75" x14ac:dyDescent="0.25">
      <c r="A111" s="27" t="s">
        <v>175</v>
      </c>
      <c r="B111" s="15" t="s">
        <v>164</v>
      </c>
      <c r="C111" s="30" t="s">
        <v>176</v>
      </c>
      <c r="D111" s="28">
        <v>173.5</v>
      </c>
      <c r="E111" s="79"/>
    </row>
    <row r="112" spans="1:5" x14ac:dyDescent="0.25">
      <c r="A112" s="27"/>
      <c r="B112" s="15"/>
      <c r="C112" s="30"/>
      <c r="D112" s="28"/>
      <c r="E112" s="79"/>
    </row>
    <row r="113" spans="1:5" ht="93.75" customHeight="1" x14ac:dyDescent="0.25">
      <c r="A113" s="27" t="s">
        <v>142</v>
      </c>
      <c r="B113" s="15" t="s">
        <v>164</v>
      </c>
      <c r="C113" s="30" t="s">
        <v>92</v>
      </c>
      <c r="D113" s="28">
        <f>SUM(D115)</f>
        <v>523.6</v>
      </c>
      <c r="E113" s="79"/>
    </row>
    <row r="114" spans="1:5" ht="15.75" customHeight="1" x14ac:dyDescent="0.25">
      <c r="A114" s="27"/>
      <c r="B114" s="15"/>
      <c r="C114" s="30"/>
      <c r="D114" s="28"/>
      <c r="E114" s="79"/>
    </row>
    <row r="115" spans="1:5" ht="93.75" customHeight="1" x14ac:dyDescent="0.25">
      <c r="A115" s="27" t="s">
        <v>177</v>
      </c>
      <c r="B115" s="15" t="s">
        <v>164</v>
      </c>
      <c r="C115" s="30" t="s">
        <v>178</v>
      </c>
      <c r="D115" s="28">
        <v>523.6</v>
      </c>
      <c r="E115" s="79"/>
    </row>
    <row r="116" spans="1:5" x14ac:dyDescent="0.25">
      <c r="A116" s="29"/>
      <c r="B116" s="15"/>
      <c r="C116" s="29"/>
      <c r="D116" s="28"/>
      <c r="E116" s="79"/>
    </row>
    <row r="117" spans="1:5" ht="47.25" x14ac:dyDescent="0.25">
      <c r="A117" s="50" t="s">
        <v>260</v>
      </c>
      <c r="B117" s="15" t="s">
        <v>164</v>
      </c>
      <c r="C117" s="66" t="s">
        <v>261</v>
      </c>
      <c r="D117" s="52">
        <f>SUM(D119)</f>
        <v>141.501</v>
      </c>
      <c r="E117" s="50"/>
    </row>
    <row r="118" spans="1:5" x14ac:dyDescent="0.25">
      <c r="A118" s="50"/>
      <c r="B118" s="15"/>
      <c r="C118" s="50"/>
      <c r="D118" s="52"/>
      <c r="E118" s="50"/>
    </row>
    <row r="119" spans="1:5" ht="173.25" x14ac:dyDescent="0.25">
      <c r="A119" s="50" t="s">
        <v>262</v>
      </c>
      <c r="B119" s="15" t="s">
        <v>164</v>
      </c>
      <c r="C119" s="51" t="s">
        <v>263</v>
      </c>
      <c r="D119" s="52">
        <v>141.501</v>
      </c>
      <c r="E119" s="50"/>
    </row>
    <row r="120" spans="1:5" x14ac:dyDescent="0.25">
      <c r="A120" s="50"/>
      <c r="B120" s="15"/>
      <c r="C120" s="50"/>
      <c r="D120" s="52"/>
      <c r="E120" s="50"/>
    </row>
    <row r="121" spans="1:5" ht="110.25" x14ac:dyDescent="0.25">
      <c r="A121" s="16" t="s">
        <v>213</v>
      </c>
      <c r="B121" s="15" t="s">
        <v>164</v>
      </c>
      <c r="C121" s="66" t="s">
        <v>215</v>
      </c>
      <c r="D121" s="28">
        <f>SUM(D123)</f>
        <v>292</v>
      </c>
      <c r="E121" s="79"/>
    </row>
    <row r="122" spans="1:5" x14ac:dyDescent="0.25">
      <c r="A122" s="27"/>
      <c r="B122" s="15"/>
      <c r="C122" s="30"/>
      <c r="D122" s="28"/>
      <c r="E122" s="79"/>
    </row>
    <row r="123" spans="1:5" ht="110.25" x14ac:dyDescent="0.25">
      <c r="A123" s="16" t="s">
        <v>213</v>
      </c>
      <c r="B123" s="15" t="s">
        <v>164</v>
      </c>
      <c r="C123" s="30" t="s">
        <v>216</v>
      </c>
      <c r="D123" s="28">
        <v>292</v>
      </c>
      <c r="E123" s="79"/>
    </row>
    <row r="124" spans="1:5" x14ac:dyDescent="0.25">
      <c r="A124" s="27"/>
      <c r="B124" s="15"/>
      <c r="C124" s="29"/>
      <c r="D124" s="28"/>
      <c r="E124" s="79"/>
    </row>
    <row r="125" spans="1:5" ht="94.5" customHeight="1" x14ac:dyDescent="0.25">
      <c r="A125" s="27" t="s">
        <v>60</v>
      </c>
      <c r="B125" s="15" t="s">
        <v>164</v>
      </c>
      <c r="C125" s="66" t="s">
        <v>59</v>
      </c>
      <c r="D125" s="28">
        <f>SUM(D127)</f>
        <v>1263.4000000000001</v>
      </c>
      <c r="E125" s="79"/>
    </row>
    <row r="126" spans="1:5" ht="15.75" customHeight="1" x14ac:dyDescent="0.25">
      <c r="A126" s="27"/>
      <c r="B126" s="15"/>
      <c r="C126" s="30"/>
      <c r="D126" s="28"/>
      <c r="E126" s="79"/>
    </row>
    <row r="127" spans="1:5" ht="92.25" customHeight="1" x14ac:dyDescent="0.25">
      <c r="A127" s="27" t="s">
        <v>93</v>
      </c>
      <c r="B127" s="15" t="s">
        <v>164</v>
      </c>
      <c r="C127" s="30" t="s">
        <v>94</v>
      </c>
      <c r="D127" s="28">
        <v>1263.4000000000001</v>
      </c>
      <c r="E127" s="79"/>
    </row>
    <row r="128" spans="1:5" ht="15" customHeight="1" x14ac:dyDescent="0.25">
      <c r="A128" s="27"/>
      <c r="B128" s="15"/>
      <c r="C128" s="30"/>
      <c r="D128" s="28"/>
      <c r="E128" s="79"/>
    </row>
    <row r="129" spans="1:5" ht="87.75" customHeight="1" x14ac:dyDescent="0.25">
      <c r="A129" s="27" t="s">
        <v>179</v>
      </c>
      <c r="B129" s="15" t="s">
        <v>164</v>
      </c>
      <c r="C129" s="30" t="s">
        <v>180</v>
      </c>
      <c r="D129" s="28">
        <v>1263.4000000000001</v>
      </c>
      <c r="E129" s="79"/>
    </row>
    <row r="130" spans="1:5" x14ac:dyDescent="0.25">
      <c r="A130" s="27"/>
      <c r="B130" s="15"/>
      <c r="C130" s="29"/>
      <c r="D130" s="28"/>
      <c r="E130" s="79"/>
    </row>
    <row r="131" spans="1:5" ht="31.5" x14ac:dyDescent="0.25">
      <c r="A131" s="18" t="s">
        <v>12</v>
      </c>
      <c r="B131" s="19" t="s">
        <v>165</v>
      </c>
      <c r="C131" s="20" t="s">
        <v>61</v>
      </c>
      <c r="D131" s="21">
        <f>SUM(D132)</f>
        <v>546.4</v>
      </c>
      <c r="E131" s="29"/>
    </row>
    <row r="132" spans="1:5" ht="31.5" x14ac:dyDescent="0.25">
      <c r="A132" s="27" t="s">
        <v>13</v>
      </c>
      <c r="B132" s="15" t="s">
        <v>165</v>
      </c>
      <c r="C132" s="30" t="s">
        <v>62</v>
      </c>
      <c r="D132" s="28">
        <f>SUM(D134+D136+D138+D144)</f>
        <v>546.4</v>
      </c>
      <c r="E132" s="29"/>
    </row>
    <row r="133" spans="1:5" x14ac:dyDescent="0.25">
      <c r="A133" s="27"/>
      <c r="B133" s="15"/>
      <c r="C133" s="30"/>
      <c r="D133" s="28"/>
      <c r="E133" s="29"/>
    </row>
    <row r="134" spans="1:5" ht="31.5" x14ac:dyDescent="0.25">
      <c r="A134" s="27" t="s">
        <v>129</v>
      </c>
      <c r="B134" s="15" t="s">
        <v>165</v>
      </c>
      <c r="C134" s="30" t="s">
        <v>130</v>
      </c>
      <c r="D134" s="28">
        <v>121.7</v>
      </c>
      <c r="E134" s="29"/>
    </row>
    <row r="135" spans="1:5" x14ac:dyDescent="0.25">
      <c r="A135" s="27"/>
      <c r="B135" s="15"/>
      <c r="C135" s="30"/>
      <c r="D135" s="28"/>
      <c r="E135" s="29"/>
    </row>
    <row r="136" spans="1:5" ht="31.5" x14ac:dyDescent="0.25">
      <c r="A136" s="6" t="s">
        <v>131</v>
      </c>
      <c r="B136" s="15" t="s">
        <v>165</v>
      </c>
      <c r="C136" s="30" t="s">
        <v>133</v>
      </c>
      <c r="D136" s="28">
        <v>10.9</v>
      </c>
      <c r="E136" s="29"/>
    </row>
    <row r="137" spans="1:5" x14ac:dyDescent="0.25">
      <c r="A137" s="6"/>
      <c r="B137" s="7"/>
      <c r="C137" s="30"/>
      <c r="D137" s="28"/>
      <c r="E137" s="29"/>
    </row>
    <row r="138" spans="1:5" ht="31.5" x14ac:dyDescent="0.25">
      <c r="A138" s="6" t="s">
        <v>132</v>
      </c>
      <c r="B138" s="15" t="s">
        <v>165</v>
      </c>
      <c r="C138" s="30" t="s">
        <v>134</v>
      </c>
      <c r="D138" s="28">
        <f>SUM(D140+D142)</f>
        <v>413.7</v>
      </c>
      <c r="E138" s="29"/>
    </row>
    <row r="139" spans="1:5" x14ac:dyDescent="0.25">
      <c r="A139" s="6"/>
      <c r="B139" s="15"/>
      <c r="C139" s="30"/>
      <c r="D139" s="28"/>
      <c r="E139" s="29"/>
    </row>
    <row r="140" spans="1:5" x14ac:dyDescent="0.25">
      <c r="A140" s="6" t="s">
        <v>230</v>
      </c>
      <c r="B140" s="15" t="s">
        <v>165</v>
      </c>
      <c r="C140" s="30" t="s">
        <v>231</v>
      </c>
      <c r="D140" s="28">
        <v>410.9</v>
      </c>
      <c r="E140" s="29"/>
    </row>
    <row r="141" spans="1:5" x14ac:dyDescent="0.25">
      <c r="A141" s="6"/>
      <c r="B141" s="15"/>
      <c r="C141" s="51"/>
      <c r="D141" s="52"/>
      <c r="E141" s="50"/>
    </row>
    <row r="142" spans="1:5" x14ac:dyDescent="0.25">
      <c r="A142" s="6" t="s">
        <v>264</v>
      </c>
      <c r="B142" s="15" t="s">
        <v>165</v>
      </c>
      <c r="C142" s="67" t="s">
        <v>277</v>
      </c>
      <c r="D142" s="52">
        <v>2.8</v>
      </c>
      <c r="E142" s="50"/>
    </row>
    <row r="143" spans="1:5" x14ac:dyDescent="0.25">
      <c r="A143" s="6"/>
      <c r="B143" s="15"/>
      <c r="C143" s="73"/>
      <c r="D143" s="74"/>
      <c r="E143" s="72"/>
    </row>
    <row r="144" spans="1:5" ht="47.25" x14ac:dyDescent="0.25">
      <c r="A144" s="76" t="s">
        <v>287</v>
      </c>
      <c r="B144" s="15" t="s">
        <v>165</v>
      </c>
      <c r="C144" s="66" t="s">
        <v>288</v>
      </c>
      <c r="D144" s="69">
        <v>0.1</v>
      </c>
      <c r="E144" s="72"/>
    </row>
    <row r="145" spans="1:5" x14ac:dyDescent="0.25">
      <c r="A145" s="27"/>
      <c r="B145" s="15"/>
      <c r="C145" s="30"/>
      <c r="D145" s="28"/>
      <c r="E145" s="29"/>
    </row>
    <row r="146" spans="1:5" ht="47.25" x14ac:dyDescent="0.25">
      <c r="A146" s="18" t="s">
        <v>78</v>
      </c>
      <c r="B146" s="19" t="s">
        <v>166</v>
      </c>
      <c r="C146" s="20" t="s">
        <v>77</v>
      </c>
      <c r="D146" s="21">
        <f>SUM(D148)</f>
        <v>7544.9</v>
      </c>
      <c r="E146" s="79"/>
    </row>
    <row r="147" spans="1:5" x14ac:dyDescent="0.25">
      <c r="A147" s="27"/>
      <c r="B147" s="15"/>
      <c r="C147" s="30"/>
      <c r="D147" s="28"/>
      <c r="E147" s="79"/>
    </row>
    <row r="148" spans="1:5" x14ac:dyDescent="0.25">
      <c r="A148" s="27" t="s">
        <v>79</v>
      </c>
      <c r="B148" s="15" t="s">
        <v>166</v>
      </c>
      <c r="C148" s="30" t="s">
        <v>80</v>
      </c>
      <c r="D148" s="28">
        <f>SUM(D150+D152)</f>
        <v>7544.9</v>
      </c>
      <c r="E148" s="79"/>
    </row>
    <row r="149" spans="1:5" x14ac:dyDescent="0.25">
      <c r="A149" s="27"/>
      <c r="B149" s="15"/>
      <c r="C149" s="30"/>
      <c r="D149" s="28"/>
      <c r="E149" s="79"/>
    </row>
    <row r="150" spans="1:5" ht="47.25" x14ac:dyDescent="0.25">
      <c r="A150" s="54" t="s">
        <v>265</v>
      </c>
      <c r="B150" s="15" t="s">
        <v>166</v>
      </c>
      <c r="C150" s="57" t="s">
        <v>266</v>
      </c>
      <c r="D150" s="55">
        <v>198.9</v>
      </c>
      <c r="E150" s="79"/>
    </row>
    <row r="151" spans="1:5" x14ac:dyDescent="0.25">
      <c r="A151" s="54"/>
      <c r="B151" s="15"/>
      <c r="C151" s="57"/>
      <c r="D151" s="55"/>
      <c r="E151" s="79"/>
    </row>
    <row r="152" spans="1:5" x14ac:dyDescent="0.25">
      <c r="A152" s="27" t="s">
        <v>95</v>
      </c>
      <c r="B152" s="15" t="s">
        <v>166</v>
      </c>
      <c r="C152" s="30" t="s">
        <v>96</v>
      </c>
      <c r="D152" s="28">
        <f>SUM(D154)</f>
        <v>7346</v>
      </c>
      <c r="E152" s="79"/>
    </row>
    <row r="153" spans="1:5" x14ac:dyDescent="0.25">
      <c r="A153" s="27"/>
      <c r="B153" s="15"/>
      <c r="C153" s="30"/>
      <c r="D153" s="28"/>
      <c r="E153" s="79"/>
    </row>
    <row r="154" spans="1:5" ht="31.5" x14ac:dyDescent="0.25">
      <c r="A154" s="27" t="s">
        <v>146</v>
      </c>
      <c r="B154" s="15" t="s">
        <v>166</v>
      </c>
      <c r="C154" s="30" t="s">
        <v>145</v>
      </c>
      <c r="D154" s="28">
        <v>7346</v>
      </c>
      <c r="E154" s="79"/>
    </row>
    <row r="155" spans="1:5" x14ac:dyDescent="0.25">
      <c r="A155" s="18"/>
      <c r="B155" s="19"/>
      <c r="C155" s="20"/>
      <c r="D155" s="21"/>
      <c r="E155" s="79"/>
    </row>
    <row r="156" spans="1:5" ht="31.5" x14ac:dyDescent="0.25">
      <c r="A156" s="18" t="s">
        <v>14</v>
      </c>
      <c r="B156" s="19" t="s">
        <v>164</v>
      </c>
      <c r="C156" s="20" t="s">
        <v>63</v>
      </c>
      <c r="D156" s="21">
        <f>SUM(D158+D164)</f>
        <v>3142.8</v>
      </c>
      <c r="E156" s="79"/>
    </row>
    <row r="157" spans="1:5" x14ac:dyDescent="0.25">
      <c r="A157" s="27"/>
      <c r="B157" s="15"/>
      <c r="C157" s="30"/>
      <c r="D157" s="28"/>
      <c r="E157" s="79"/>
    </row>
    <row r="158" spans="1:5" ht="87" customHeight="1" x14ac:dyDescent="0.25">
      <c r="A158" s="27" t="s">
        <v>64</v>
      </c>
      <c r="B158" s="15" t="s">
        <v>164</v>
      </c>
      <c r="C158" s="30" t="s">
        <v>65</v>
      </c>
      <c r="D158" s="28">
        <f>SUM(D160)</f>
        <v>702.1</v>
      </c>
      <c r="E158" s="79"/>
    </row>
    <row r="159" spans="1:5" ht="18" customHeight="1" x14ac:dyDescent="0.25">
      <c r="A159" s="27"/>
      <c r="B159" s="15"/>
      <c r="C159" s="30"/>
      <c r="D159" s="28"/>
      <c r="E159" s="79"/>
    </row>
    <row r="160" spans="1:5" ht="112.5" customHeight="1" x14ac:dyDescent="0.25">
      <c r="A160" s="27" t="s">
        <v>97</v>
      </c>
      <c r="B160" s="15" t="s">
        <v>164</v>
      </c>
      <c r="C160" s="30" t="s">
        <v>98</v>
      </c>
      <c r="D160" s="28">
        <f>SUM(D162)</f>
        <v>702.1</v>
      </c>
      <c r="E160" s="79"/>
    </row>
    <row r="161" spans="1:5" ht="14.25" customHeight="1" x14ac:dyDescent="0.25">
      <c r="A161" s="27"/>
      <c r="B161" s="15"/>
      <c r="C161" s="30"/>
      <c r="D161" s="28"/>
      <c r="E161" s="79"/>
    </row>
    <row r="162" spans="1:5" ht="112.5" customHeight="1" x14ac:dyDescent="0.25">
      <c r="A162" s="27" t="s">
        <v>181</v>
      </c>
      <c r="B162" s="15" t="s">
        <v>182</v>
      </c>
      <c r="C162" s="30" t="s">
        <v>183</v>
      </c>
      <c r="D162" s="28">
        <v>702.1</v>
      </c>
      <c r="E162" s="79"/>
    </row>
    <row r="163" spans="1:5" ht="18" customHeight="1" x14ac:dyDescent="0.25">
      <c r="A163" s="27"/>
      <c r="B163" s="15"/>
      <c r="C163" s="30"/>
      <c r="D163" s="28"/>
      <c r="E163" s="79"/>
    </row>
    <row r="164" spans="1:5" ht="31.5" x14ac:dyDescent="0.25">
      <c r="A164" s="27" t="s">
        <v>66</v>
      </c>
      <c r="B164" s="15" t="s">
        <v>164</v>
      </c>
      <c r="C164" s="30" t="s">
        <v>67</v>
      </c>
      <c r="D164" s="28">
        <f>SUM(D166+D172)</f>
        <v>2440.7000000000003</v>
      </c>
      <c r="E164" s="79"/>
    </row>
    <row r="165" spans="1:5" x14ac:dyDescent="0.25">
      <c r="A165" s="27"/>
      <c r="B165" s="15"/>
      <c r="C165" s="30"/>
      <c r="D165" s="28"/>
      <c r="E165" s="29"/>
    </row>
    <row r="166" spans="1:5" ht="47.25" x14ac:dyDescent="0.25">
      <c r="A166" s="27" t="s">
        <v>99</v>
      </c>
      <c r="B166" s="15" t="s">
        <v>164</v>
      </c>
      <c r="C166" s="30" t="s">
        <v>100</v>
      </c>
      <c r="D166" s="28">
        <f>SUM(D168+D170)</f>
        <v>2031.9</v>
      </c>
      <c r="E166" s="29"/>
    </row>
    <row r="167" spans="1:5" x14ac:dyDescent="0.25">
      <c r="A167" s="27"/>
      <c r="B167" s="15"/>
      <c r="C167" s="30"/>
      <c r="D167" s="28"/>
      <c r="E167" s="29"/>
    </row>
    <row r="168" spans="1:5" ht="63" x14ac:dyDescent="0.25">
      <c r="A168" s="27" t="s">
        <v>184</v>
      </c>
      <c r="B168" s="15" t="s">
        <v>164</v>
      </c>
      <c r="C168" s="30" t="s">
        <v>219</v>
      </c>
      <c r="D168" s="28">
        <v>331.6</v>
      </c>
      <c r="E168" s="29"/>
    </row>
    <row r="169" spans="1:5" x14ac:dyDescent="0.25">
      <c r="A169" s="27"/>
      <c r="B169" s="15"/>
      <c r="C169" s="30"/>
      <c r="D169" s="28"/>
      <c r="E169" s="29"/>
    </row>
    <row r="170" spans="1:5" ht="63" x14ac:dyDescent="0.25">
      <c r="A170" s="27" t="s">
        <v>185</v>
      </c>
      <c r="B170" s="15" t="s">
        <v>164</v>
      </c>
      <c r="C170" s="30" t="s">
        <v>186</v>
      </c>
      <c r="D170" s="28">
        <v>1700.3</v>
      </c>
      <c r="E170" s="29"/>
    </row>
    <row r="171" spans="1:5" x14ac:dyDescent="0.25">
      <c r="A171" s="54"/>
      <c r="B171" s="15"/>
      <c r="C171" s="57"/>
      <c r="D171" s="55"/>
      <c r="E171" s="56"/>
    </row>
    <row r="172" spans="1:5" ht="63" x14ac:dyDescent="0.25">
      <c r="A172" s="61" t="s">
        <v>269</v>
      </c>
      <c r="B172" s="15" t="s">
        <v>164</v>
      </c>
      <c r="C172" s="67" t="s">
        <v>278</v>
      </c>
      <c r="D172" s="60">
        <v>408.8</v>
      </c>
      <c r="E172" s="58"/>
    </row>
    <row r="173" spans="1:5" x14ac:dyDescent="0.25">
      <c r="A173" s="61"/>
      <c r="B173" s="15"/>
      <c r="C173" s="59"/>
      <c r="D173" s="60"/>
      <c r="E173" s="58"/>
    </row>
    <row r="174" spans="1:5" ht="63" x14ac:dyDescent="0.25">
      <c r="A174" s="61" t="s">
        <v>267</v>
      </c>
      <c r="B174" s="15" t="s">
        <v>164</v>
      </c>
      <c r="C174" s="59" t="s">
        <v>268</v>
      </c>
      <c r="D174" s="55">
        <v>408.8</v>
      </c>
      <c r="E174" s="56"/>
    </row>
    <row r="175" spans="1:5" x14ac:dyDescent="0.25">
      <c r="A175" s="27"/>
      <c r="B175" s="15"/>
      <c r="C175" s="30"/>
      <c r="D175" s="28"/>
      <c r="E175" s="29"/>
    </row>
    <row r="176" spans="1:5" x14ac:dyDescent="0.25">
      <c r="A176" s="18" t="s">
        <v>15</v>
      </c>
      <c r="B176" s="19" t="s">
        <v>161</v>
      </c>
      <c r="C176" s="20" t="s">
        <v>68</v>
      </c>
      <c r="D176" s="21">
        <f>SUM(D177+D192+D198+D202+D212+D218+D222+D226+D228+D236+D190)</f>
        <v>8975.8000000000011</v>
      </c>
      <c r="E176" s="29"/>
    </row>
    <row r="177" spans="1:5" ht="31.5" customHeight="1" x14ac:dyDescent="0.25">
      <c r="A177" s="83" t="s">
        <v>16</v>
      </c>
      <c r="B177" s="15" t="s">
        <v>162</v>
      </c>
      <c r="C177" s="80" t="s">
        <v>69</v>
      </c>
      <c r="D177" s="81">
        <f>SUM(D184+D188)</f>
        <v>240.5</v>
      </c>
      <c r="E177" s="79"/>
    </row>
    <row r="178" spans="1:5" ht="14.25" hidden="1" customHeight="1" x14ac:dyDescent="0.25">
      <c r="A178" s="83"/>
      <c r="B178" s="15"/>
      <c r="C178" s="80"/>
      <c r="D178" s="81"/>
      <c r="E178" s="79"/>
    </row>
    <row r="179" spans="1:5" ht="409.5" hidden="1" customHeight="1" x14ac:dyDescent="0.25">
      <c r="A179" s="83" t="s">
        <v>17</v>
      </c>
      <c r="B179" s="15"/>
      <c r="C179" s="80" t="s">
        <v>18</v>
      </c>
      <c r="D179" s="81"/>
      <c r="E179" s="79"/>
    </row>
    <row r="180" spans="1:5" ht="14.25" hidden="1" customHeight="1" x14ac:dyDescent="0.25">
      <c r="A180" s="83"/>
      <c r="B180" s="15"/>
      <c r="C180" s="80"/>
      <c r="D180" s="81"/>
      <c r="E180" s="79"/>
    </row>
    <row r="181" spans="1:5" ht="14.25" hidden="1" customHeight="1" x14ac:dyDescent="0.25">
      <c r="A181" s="83"/>
      <c r="B181" s="15"/>
      <c r="C181" s="80"/>
      <c r="D181" s="81"/>
      <c r="E181" s="79"/>
    </row>
    <row r="182" spans="1:5" x14ac:dyDescent="0.25">
      <c r="A182" s="27"/>
      <c r="B182" s="15"/>
      <c r="C182" s="30"/>
      <c r="D182" s="28"/>
      <c r="E182" s="29"/>
    </row>
    <row r="183" spans="1:5" x14ac:dyDescent="0.25">
      <c r="A183" s="83" t="s">
        <v>101</v>
      </c>
      <c r="B183" s="15"/>
      <c r="C183" s="30"/>
      <c r="D183" s="28"/>
      <c r="E183" s="29"/>
    </row>
    <row r="184" spans="1:5" ht="76.5" customHeight="1" x14ac:dyDescent="0.25">
      <c r="A184" s="83"/>
      <c r="B184" s="15" t="s">
        <v>162</v>
      </c>
      <c r="C184" s="30" t="s">
        <v>102</v>
      </c>
      <c r="D184" s="28">
        <v>194.7</v>
      </c>
      <c r="E184" s="29"/>
    </row>
    <row r="185" spans="1:5" x14ac:dyDescent="0.25">
      <c r="A185" s="27"/>
      <c r="B185" s="15"/>
      <c r="C185" s="30"/>
      <c r="D185" s="28"/>
      <c r="E185" s="29"/>
    </row>
    <row r="186" spans="1:5" ht="15.75" customHeight="1" x14ac:dyDescent="0.25">
      <c r="A186" s="83" t="s">
        <v>103</v>
      </c>
      <c r="B186" s="15"/>
      <c r="C186" s="30"/>
      <c r="D186" s="28"/>
      <c r="E186" s="29"/>
    </row>
    <row r="187" spans="1:5" x14ac:dyDescent="0.25">
      <c r="A187" s="83"/>
      <c r="B187" s="15"/>
      <c r="C187" s="30"/>
      <c r="D187" s="28"/>
      <c r="E187" s="29"/>
    </row>
    <row r="188" spans="1:5" ht="48" customHeight="1" x14ac:dyDescent="0.25">
      <c r="A188" s="83"/>
      <c r="B188" s="15" t="s">
        <v>162</v>
      </c>
      <c r="C188" s="30" t="s">
        <v>104</v>
      </c>
      <c r="D188" s="28">
        <v>45.8</v>
      </c>
      <c r="E188" s="29"/>
    </row>
    <row r="189" spans="1:5" x14ac:dyDescent="0.25">
      <c r="A189" s="27"/>
      <c r="B189" s="15"/>
      <c r="C189" s="30"/>
      <c r="D189" s="28"/>
      <c r="E189" s="29"/>
    </row>
    <row r="190" spans="1:5" ht="114.75" customHeight="1" x14ac:dyDescent="0.25">
      <c r="A190" s="61" t="s">
        <v>272</v>
      </c>
      <c r="B190" s="59">
        <v>182</v>
      </c>
      <c r="C190" s="59" t="s">
        <v>18</v>
      </c>
      <c r="D190" s="65">
        <v>176</v>
      </c>
      <c r="E190" s="58"/>
    </row>
    <row r="191" spans="1:5" x14ac:dyDescent="0.25">
      <c r="A191" s="61"/>
      <c r="B191" s="15"/>
      <c r="C191" s="59"/>
      <c r="D191" s="60"/>
      <c r="E191" s="58"/>
    </row>
    <row r="192" spans="1:5" ht="75.75" customHeight="1" x14ac:dyDescent="0.25">
      <c r="A192" s="27" t="s">
        <v>33</v>
      </c>
      <c r="B192" s="15" t="s">
        <v>206</v>
      </c>
      <c r="C192" s="80" t="s">
        <v>76</v>
      </c>
      <c r="D192" s="81">
        <f>SUM(D196)</f>
        <v>3164.7</v>
      </c>
      <c r="E192" s="79"/>
    </row>
    <row r="193" spans="1:5" ht="14.25" hidden="1" customHeight="1" x14ac:dyDescent="0.25">
      <c r="A193" s="27"/>
      <c r="B193" s="15"/>
      <c r="C193" s="80"/>
      <c r="D193" s="81"/>
      <c r="E193" s="79"/>
    </row>
    <row r="194" spans="1:5" ht="14.25" hidden="1" customHeight="1" x14ac:dyDescent="0.25">
      <c r="A194" s="27"/>
      <c r="B194" s="15"/>
      <c r="C194" s="80"/>
      <c r="D194" s="81"/>
      <c r="E194" s="79"/>
    </row>
    <row r="195" spans="1:5" x14ac:dyDescent="0.25">
      <c r="A195" s="27"/>
      <c r="B195" s="15"/>
      <c r="C195" s="30"/>
      <c r="D195" s="28"/>
      <c r="E195" s="29"/>
    </row>
    <row r="196" spans="1:5" ht="66" customHeight="1" x14ac:dyDescent="0.25">
      <c r="A196" s="27" t="s">
        <v>105</v>
      </c>
      <c r="B196" s="15" t="s">
        <v>206</v>
      </c>
      <c r="C196" s="30" t="s">
        <v>106</v>
      </c>
      <c r="D196" s="28">
        <v>3164.7</v>
      </c>
      <c r="E196" s="29"/>
    </row>
    <row r="197" spans="1:5" x14ac:dyDescent="0.25">
      <c r="A197" s="27"/>
      <c r="B197" s="15"/>
      <c r="C197" s="30"/>
      <c r="D197" s="28"/>
      <c r="E197" s="29"/>
    </row>
    <row r="198" spans="1:5" ht="57" customHeight="1" x14ac:dyDescent="0.25">
      <c r="A198" s="27" t="s">
        <v>187</v>
      </c>
      <c r="B198" s="15" t="s">
        <v>201</v>
      </c>
      <c r="C198" s="30" t="s">
        <v>188</v>
      </c>
      <c r="D198" s="28">
        <f>SUM(D200)</f>
        <v>282.8</v>
      </c>
      <c r="E198" s="29"/>
    </row>
    <row r="199" spans="1:5" ht="14.25" customHeight="1" x14ac:dyDescent="0.25">
      <c r="A199" s="27"/>
      <c r="B199" s="15"/>
      <c r="C199" s="30"/>
      <c r="D199" s="28"/>
      <c r="E199" s="29"/>
    </row>
    <row r="200" spans="1:5" ht="57" customHeight="1" x14ac:dyDescent="0.25">
      <c r="A200" s="27" t="s">
        <v>189</v>
      </c>
      <c r="B200" s="15" t="s">
        <v>201</v>
      </c>
      <c r="C200" s="30" t="s">
        <v>190</v>
      </c>
      <c r="D200" s="28">
        <v>282.8</v>
      </c>
      <c r="E200" s="29"/>
    </row>
    <row r="201" spans="1:5" x14ac:dyDescent="0.25">
      <c r="A201" s="27"/>
      <c r="B201" s="15"/>
      <c r="C201" s="29"/>
      <c r="D201" s="28"/>
      <c r="E201" s="29"/>
    </row>
    <row r="202" spans="1:5" ht="126" x14ac:dyDescent="0.25">
      <c r="A202" s="27" t="s">
        <v>143</v>
      </c>
      <c r="B202" s="15" t="s">
        <v>161</v>
      </c>
      <c r="C202" s="30" t="s">
        <v>70</v>
      </c>
      <c r="D202" s="28">
        <f>SUM(D204+D206+D208+D210)</f>
        <v>328.1</v>
      </c>
      <c r="E202" s="29"/>
    </row>
    <row r="203" spans="1:5" x14ac:dyDescent="0.25">
      <c r="A203" s="27"/>
      <c r="B203" s="15"/>
      <c r="C203" s="30"/>
      <c r="D203" s="28"/>
      <c r="E203" s="29"/>
    </row>
    <row r="204" spans="1:5" ht="47.25" x14ac:dyDescent="0.25">
      <c r="A204" s="27" t="s">
        <v>107</v>
      </c>
      <c r="B204" s="15" t="s">
        <v>202</v>
      </c>
      <c r="C204" s="30" t="s">
        <v>191</v>
      </c>
      <c r="D204" s="28">
        <v>63.5</v>
      </c>
      <c r="E204" s="29"/>
    </row>
    <row r="205" spans="1:5" x14ac:dyDescent="0.25">
      <c r="A205" s="27"/>
      <c r="B205" s="15"/>
      <c r="C205" s="30"/>
      <c r="D205" s="28"/>
      <c r="E205" s="29"/>
    </row>
    <row r="206" spans="1:5" ht="47.25" x14ac:dyDescent="0.25">
      <c r="A206" s="27" t="s">
        <v>110</v>
      </c>
      <c r="B206" s="15" t="s">
        <v>202</v>
      </c>
      <c r="C206" s="30" t="s">
        <v>192</v>
      </c>
      <c r="D206" s="28">
        <v>123.6</v>
      </c>
      <c r="E206" s="29"/>
    </row>
    <row r="207" spans="1:5" x14ac:dyDescent="0.25">
      <c r="A207" s="27"/>
      <c r="B207" s="15"/>
      <c r="C207" s="30"/>
      <c r="D207" s="28"/>
      <c r="E207" s="29"/>
    </row>
    <row r="208" spans="1:5" ht="47.25" x14ac:dyDescent="0.25">
      <c r="A208" s="27" t="s">
        <v>108</v>
      </c>
      <c r="B208" s="15" t="s">
        <v>203</v>
      </c>
      <c r="C208" s="30" t="s">
        <v>193</v>
      </c>
      <c r="D208" s="28">
        <v>31</v>
      </c>
      <c r="E208" s="29"/>
    </row>
    <row r="209" spans="1:5" x14ac:dyDescent="0.25">
      <c r="A209" s="27"/>
      <c r="B209" s="15"/>
      <c r="C209" s="30"/>
      <c r="D209" s="28"/>
      <c r="E209" s="29"/>
    </row>
    <row r="210" spans="1:5" ht="31.5" x14ac:dyDescent="0.25">
      <c r="A210" s="27" t="s">
        <v>109</v>
      </c>
      <c r="B210" s="15" t="s">
        <v>204</v>
      </c>
      <c r="C210" s="30" t="s">
        <v>194</v>
      </c>
      <c r="D210" s="28">
        <v>110</v>
      </c>
      <c r="E210" s="29"/>
    </row>
    <row r="211" spans="1:5" x14ac:dyDescent="0.25">
      <c r="A211" s="27"/>
      <c r="B211" s="15"/>
      <c r="C211" s="30"/>
      <c r="D211" s="28"/>
      <c r="E211" s="29"/>
    </row>
    <row r="212" spans="1:5" ht="63" x14ac:dyDescent="0.25">
      <c r="A212" s="27" t="s">
        <v>72</v>
      </c>
      <c r="B212" s="15" t="s">
        <v>161</v>
      </c>
      <c r="C212" s="30" t="s">
        <v>71</v>
      </c>
      <c r="D212" s="28">
        <f>SUM(D214+D216)</f>
        <v>654.70000000000005</v>
      </c>
      <c r="E212" s="79"/>
    </row>
    <row r="213" spans="1:5" x14ac:dyDescent="0.25">
      <c r="A213" s="27"/>
      <c r="B213" s="15"/>
      <c r="C213" s="30"/>
      <c r="D213" s="28"/>
      <c r="E213" s="79"/>
    </row>
    <row r="214" spans="1:5" ht="110.25" x14ac:dyDescent="0.25">
      <c r="A214" s="27" t="s">
        <v>239</v>
      </c>
      <c r="B214" s="15" t="s">
        <v>203</v>
      </c>
      <c r="C214" s="67" t="s">
        <v>71</v>
      </c>
      <c r="D214" s="28">
        <v>642</v>
      </c>
      <c r="E214" s="29"/>
    </row>
    <row r="215" spans="1:5" x14ac:dyDescent="0.25">
      <c r="A215" s="27"/>
      <c r="B215" s="15"/>
      <c r="C215" s="30"/>
      <c r="D215" s="28"/>
      <c r="E215" s="29"/>
    </row>
    <row r="216" spans="1:5" ht="110.25" x14ac:dyDescent="0.25">
      <c r="A216" s="27" t="s">
        <v>239</v>
      </c>
      <c r="B216" s="15" t="s">
        <v>201</v>
      </c>
      <c r="C216" s="67" t="s">
        <v>71</v>
      </c>
      <c r="D216" s="28">
        <v>12.7</v>
      </c>
      <c r="E216" s="29"/>
    </row>
    <row r="217" spans="1:5" x14ac:dyDescent="0.25">
      <c r="A217" s="27"/>
      <c r="B217" s="15"/>
      <c r="C217" s="30"/>
      <c r="D217" s="28"/>
      <c r="E217" s="29"/>
    </row>
    <row r="218" spans="1:5" ht="31.5" x14ac:dyDescent="0.25">
      <c r="A218" s="27" t="s">
        <v>232</v>
      </c>
      <c r="B218" s="15" t="s">
        <v>201</v>
      </c>
      <c r="C218" s="30" t="s">
        <v>233</v>
      </c>
      <c r="D218" s="28">
        <f>SUM(D220)</f>
        <v>299.3</v>
      </c>
      <c r="E218" s="29"/>
    </row>
    <row r="219" spans="1:5" x14ac:dyDescent="0.25">
      <c r="A219" s="27"/>
      <c r="B219" s="15"/>
      <c r="C219" s="30"/>
      <c r="D219" s="28"/>
      <c r="E219" s="29"/>
    </row>
    <row r="220" spans="1:5" ht="31.5" x14ac:dyDescent="0.25">
      <c r="A220" s="27" t="s">
        <v>232</v>
      </c>
      <c r="B220" s="15" t="s">
        <v>201</v>
      </c>
      <c r="C220" s="30" t="s">
        <v>234</v>
      </c>
      <c r="D220" s="28">
        <v>299.3</v>
      </c>
      <c r="E220" s="29"/>
    </row>
    <row r="221" spans="1:5" x14ac:dyDescent="0.25">
      <c r="A221" s="27"/>
      <c r="B221" s="15"/>
      <c r="C221" s="30"/>
      <c r="D221" s="28"/>
      <c r="E221" s="29"/>
    </row>
    <row r="222" spans="1:5" ht="47.25" x14ac:dyDescent="0.25">
      <c r="A222" s="27" t="s">
        <v>236</v>
      </c>
      <c r="B222" s="15" t="s">
        <v>166</v>
      </c>
      <c r="C222" s="30" t="s">
        <v>235</v>
      </c>
      <c r="D222" s="28">
        <f>SUM(D224)</f>
        <v>76.8</v>
      </c>
      <c r="E222" s="29"/>
    </row>
    <row r="223" spans="1:5" x14ac:dyDescent="0.25">
      <c r="A223" s="27"/>
      <c r="B223" s="15"/>
      <c r="C223" s="30"/>
      <c r="D223" s="28"/>
      <c r="E223" s="29"/>
    </row>
    <row r="224" spans="1:5" ht="63" x14ac:dyDescent="0.25">
      <c r="A224" s="27" t="s">
        <v>237</v>
      </c>
      <c r="B224" s="15" t="s">
        <v>166</v>
      </c>
      <c r="C224" s="30" t="s">
        <v>238</v>
      </c>
      <c r="D224" s="28">
        <v>76.8</v>
      </c>
      <c r="E224" s="29"/>
    </row>
    <row r="225" spans="1:5" x14ac:dyDescent="0.25">
      <c r="A225" s="27"/>
      <c r="B225" s="15"/>
      <c r="C225" s="30"/>
      <c r="D225" s="28"/>
      <c r="E225" s="29"/>
    </row>
    <row r="226" spans="1:5" ht="47.25" x14ac:dyDescent="0.25">
      <c r="A226" s="27" t="s">
        <v>34</v>
      </c>
      <c r="B226" s="15" t="s">
        <v>205</v>
      </c>
      <c r="C226" s="30" t="s">
        <v>73</v>
      </c>
      <c r="D226" s="28">
        <v>20</v>
      </c>
      <c r="E226" s="29"/>
    </row>
    <row r="227" spans="1:5" x14ac:dyDescent="0.25">
      <c r="A227" s="27"/>
      <c r="B227" s="15"/>
      <c r="E227" s="79"/>
    </row>
    <row r="228" spans="1:5" ht="78.75" x14ac:dyDescent="0.25">
      <c r="A228" s="27" t="s">
        <v>35</v>
      </c>
      <c r="B228" s="15" t="s">
        <v>161</v>
      </c>
      <c r="C228" s="26" t="s">
        <v>74</v>
      </c>
      <c r="D228" s="28">
        <f>SUM(D230+D232+D234)</f>
        <v>517.29999999999995</v>
      </c>
      <c r="E228" s="79"/>
    </row>
    <row r="229" spans="1:5" x14ac:dyDescent="0.25">
      <c r="A229" s="27"/>
      <c r="B229" s="15"/>
      <c r="C229" s="30"/>
      <c r="D229" s="28"/>
      <c r="E229" s="29"/>
    </row>
    <row r="230" spans="1:5" ht="126" x14ac:dyDescent="0.25">
      <c r="A230" s="61" t="s">
        <v>240</v>
      </c>
      <c r="B230" s="15" t="s">
        <v>270</v>
      </c>
      <c r="C230" s="67" t="s">
        <v>74</v>
      </c>
      <c r="D230" s="60">
        <v>8</v>
      </c>
      <c r="E230" s="58"/>
    </row>
    <row r="231" spans="1:5" x14ac:dyDescent="0.25">
      <c r="A231" s="61"/>
      <c r="B231" s="15"/>
      <c r="C231" s="59"/>
      <c r="D231" s="60"/>
      <c r="E231" s="58"/>
    </row>
    <row r="232" spans="1:5" ht="126" x14ac:dyDescent="0.25">
      <c r="A232" s="27" t="s">
        <v>240</v>
      </c>
      <c r="B232" s="15" t="s">
        <v>201</v>
      </c>
      <c r="C232" s="71" t="s">
        <v>74</v>
      </c>
      <c r="D232" s="28">
        <v>496.7</v>
      </c>
      <c r="E232" s="29"/>
    </row>
    <row r="233" spans="1:5" x14ac:dyDescent="0.25">
      <c r="A233" s="27"/>
      <c r="B233" s="15"/>
      <c r="C233" s="67"/>
      <c r="D233" s="28"/>
      <c r="E233" s="29"/>
    </row>
    <row r="234" spans="1:5" ht="126" x14ac:dyDescent="0.25">
      <c r="A234" s="27" t="s">
        <v>240</v>
      </c>
      <c r="B234" s="15" t="s">
        <v>271</v>
      </c>
      <c r="C234" s="71" t="s">
        <v>74</v>
      </c>
      <c r="D234" s="28">
        <v>12.6</v>
      </c>
      <c r="E234" s="29"/>
    </row>
    <row r="235" spans="1:5" x14ac:dyDescent="0.25">
      <c r="A235" s="27"/>
      <c r="B235" s="15"/>
      <c r="C235" s="30"/>
      <c r="D235" s="28"/>
      <c r="E235" s="29"/>
    </row>
    <row r="236" spans="1:5" ht="31.5" x14ac:dyDescent="0.25">
      <c r="A236" s="27" t="s">
        <v>19</v>
      </c>
      <c r="B236" s="15" t="s">
        <v>161</v>
      </c>
      <c r="C236" s="30" t="s">
        <v>75</v>
      </c>
      <c r="D236" s="70">
        <f>SUM(D238)</f>
        <v>3215.6</v>
      </c>
      <c r="E236" s="79"/>
    </row>
    <row r="237" spans="1:5" x14ac:dyDescent="0.25">
      <c r="A237" s="27"/>
      <c r="B237" s="15"/>
      <c r="C237" s="30"/>
      <c r="D237" s="70"/>
      <c r="E237" s="79"/>
    </row>
    <row r="238" spans="1:5" ht="47.25" x14ac:dyDescent="0.25">
      <c r="A238" s="27" t="s">
        <v>112</v>
      </c>
      <c r="B238" s="15" t="s">
        <v>161</v>
      </c>
      <c r="C238" s="30" t="s">
        <v>111</v>
      </c>
      <c r="D238" s="70">
        <v>3215.6</v>
      </c>
      <c r="E238" s="79"/>
    </row>
    <row r="239" spans="1:5" x14ac:dyDescent="0.25">
      <c r="A239" s="27"/>
      <c r="B239" s="15"/>
      <c r="C239" s="30"/>
      <c r="D239" s="70"/>
      <c r="E239" s="79"/>
    </row>
    <row r="240" spans="1:5" x14ac:dyDescent="0.25">
      <c r="A240" s="18" t="s">
        <v>195</v>
      </c>
      <c r="B240" s="19" t="s">
        <v>166</v>
      </c>
      <c r="C240" s="20" t="s">
        <v>196</v>
      </c>
      <c r="D240" s="21">
        <f>SUM(D242)</f>
        <v>12.3</v>
      </c>
      <c r="E240" s="79"/>
    </row>
    <row r="241" spans="1:6" x14ac:dyDescent="0.25">
      <c r="A241" s="27"/>
      <c r="B241" s="15"/>
      <c r="C241" s="20"/>
      <c r="D241" s="21"/>
      <c r="E241" s="79"/>
    </row>
    <row r="242" spans="1:6" x14ac:dyDescent="0.25">
      <c r="A242" s="27" t="s">
        <v>197</v>
      </c>
      <c r="B242" s="15" t="s">
        <v>166</v>
      </c>
      <c r="C242" s="15" t="s">
        <v>198</v>
      </c>
      <c r="D242" s="70">
        <v>12.3</v>
      </c>
      <c r="E242" s="79"/>
    </row>
    <row r="243" spans="1:6" x14ac:dyDescent="0.25">
      <c r="A243" s="27"/>
      <c r="B243" s="15"/>
      <c r="C243" s="20"/>
      <c r="D243" s="21"/>
      <c r="E243" s="79"/>
    </row>
    <row r="244" spans="1:6" ht="31.5" x14ac:dyDescent="0.25">
      <c r="A244" s="27" t="s">
        <v>199</v>
      </c>
      <c r="B244" s="15" t="s">
        <v>166</v>
      </c>
      <c r="C244" s="30" t="s">
        <v>200</v>
      </c>
      <c r="D244" s="70">
        <v>12.31</v>
      </c>
      <c r="E244" s="79"/>
    </row>
    <row r="245" spans="1:6" x14ac:dyDescent="0.25">
      <c r="A245" s="27"/>
      <c r="B245" s="15"/>
      <c r="C245" s="29"/>
      <c r="D245" s="70"/>
      <c r="E245" s="79"/>
    </row>
    <row r="246" spans="1:6" ht="23.45" customHeight="1" x14ac:dyDescent="0.25">
      <c r="A246" s="35" t="s">
        <v>20</v>
      </c>
      <c r="B246" s="36" t="s">
        <v>161</v>
      </c>
      <c r="C246" s="37" t="s">
        <v>21</v>
      </c>
      <c r="D246" s="42">
        <f>D248+D278+D284</f>
        <v>942675.69999999984</v>
      </c>
      <c r="E246" s="23"/>
      <c r="F246" s="38"/>
    </row>
    <row r="247" spans="1:6" x14ac:dyDescent="0.25">
      <c r="A247" s="39"/>
      <c r="B247" s="40"/>
      <c r="C247" s="41"/>
      <c r="D247" s="42"/>
      <c r="E247" s="23"/>
    </row>
    <row r="248" spans="1:6" ht="31.5" x14ac:dyDescent="0.25">
      <c r="A248" s="43" t="s">
        <v>22</v>
      </c>
      <c r="B248" s="40" t="s">
        <v>166</v>
      </c>
      <c r="C248" s="41" t="s">
        <v>23</v>
      </c>
      <c r="D248" s="42">
        <f>D250+D258+D270</f>
        <v>960905.09999999986</v>
      </c>
      <c r="E248" s="23"/>
    </row>
    <row r="249" spans="1:6" x14ac:dyDescent="0.25">
      <c r="A249" s="43"/>
      <c r="B249" s="40"/>
      <c r="C249" s="41"/>
      <c r="D249" s="42"/>
      <c r="E249" s="23"/>
    </row>
    <row r="250" spans="1:6" ht="31.5" x14ac:dyDescent="0.25">
      <c r="A250" s="43" t="s">
        <v>135</v>
      </c>
      <c r="B250" s="40" t="s">
        <v>166</v>
      </c>
      <c r="C250" s="41" t="s">
        <v>244</v>
      </c>
      <c r="D250" s="42">
        <f>D252+D254+D256</f>
        <v>387250.1</v>
      </c>
      <c r="E250" s="23"/>
    </row>
    <row r="251" spans="1:6" x14ac:dyDescent="0.25">
      <c r="A251" s="43"/>
      <c r="B251" s="40"/>
      <c r="C251" s="41"/>
      <c r="D251" s="45"/>
      <c r="E251" s="23"/>
    </row>
    <row r="252" spans="1:6" ht="31.5" x14ac:dyDescent="0.25">
      <c r="A252" s="43" t="s">
        <v>220</v>
      </c>
      <c r="B252" s="40" t="s">
        <v>166</v>
      </c>
      <c r="C252" s="41" t="s">
        <v>245</v>
      </c>
      <c r="D252" s="45">
        <v>287.89999999999998</v>
      </c>
      <c r="E252" s="23"/>
    </row>
    <row r="253" spans="1:6" x14ac:dyDescent="0.25">
      <c r="A253" s="43"/>
      <c r="B253" s="40"/>
      <c r="C253" s="41"/>
      <c r="D253" s="45"/>
      <c r="E253" s="23"/>
    </row>
    <row r="254" spans="1:6" ht="51" customHeight="1" x14ac:dyDescent="0.25">
      <c r="A254" s="46" t="s">
        <v>221</v>
      </c>
      <c r="B254" s="40" t="s">
        <v>166</v>
      </c>
      <c r="C254" s="41" t="s">
        <v>246</v>
      </c>
      <c r="D254" s="45">
        <v>10948.4</v>
      </c>
      <c r="E254" s="23"/>
    </row>
    <row r="255" spans="1:6" ht="19.899999999999999" customHeight="1" x14ac:dyDescent="0.25">
      <c r="A255" s="43"/>
      <c r="B255" s="40"/>
      <c r="C255" s="41"/>
      <c r="D255" s="45"/>
      <c r="E255" s="23"/>
    </row>
    <row r="256" spans="1:6" ht="22.15" customHeight="1" x14ac:dyDescent="0.25">
      <c r="A256" s="43" t="s">
        <v>210</v>
      </c>
      <c r="B256" s="40" t="s">
        <v>166</v>
      </c>
      <c r="C256" s="41" t="s">
        <v>247</v>
      </c>
      <c r="D256" s="45">
        <v>376013.8</v>
      </c>
      <c r="E256" s="23"/>
    </row>
    <row r="257" spans="1:5" x14ac:dyDescent="0.25">
      <c r="A257" s="43"/>
      <c r="B257" s="40"/>
      <c r="C257" s="41"/>
      <c r="D257" s="45"/>
      <c r="E257" s="23"/>
    </row>
    <row r="258" spans="1:5" ht="31.5" x14ac:dyDescent="0.25">
      <c r="A258" s="43" t="s">
        <v>211</v>
      </c>
      <c r="B258" s="40" t="s">
        <v>166</v>
      </c>
      <c r="C258" s="41" t="s">
        <v>248</v>
      </c>
      <c r="D258" s="42">
        <f>D260+D264+D266+D268+D262</f>
        <v>516783.8</v>
      </c>
      <c r="E258" s="23"/>
    </row>
    <row r="259" spans="1:5" x14ac:dyDescent="0.25">
      <c r="A259" s="43"/>
      <c r="B259" s="40"/>
      <c r="C259" s="41"/>
      <c r="D259" s="45"/>
      <c r="E259" s="23"/>
    </row>
    <row r="260" spans="1:5" ht="49.9" customHeight="1" x14ac:dyDescent="0.25">
      <c r="A260" s="43" t="s">
        <v>138</v>
      </c>
      <c r="B260" s="40" t="s">
        <v>166</v>
      </c>
      <c r="C260" s="41" t="s">
        <v>249</v>
      </c>
      <c r="D260" s="45">
        <v>493337</v>
      </c>
      <c r="E260" s="23"/>
    </row>
    <row r="261" spans="1:5" x14ac:dyDescent="0.25">
      <c r="A261" s="43"/>
      <c r="B261" s="40"/>
      <c r="C261" s="41"/>
      <c r="D261" s="44"/>
      <c r="E261" s="23"/>
    </row>
    <row r="262" spans="1:5" ht="63" x14ac:dyDescent="0.25">
      <c r="A262" s="62" t="s">
        <v>273</v>
      </c>
      <c r="B262" s="40" t="s">
        <v>166</v>
      </c>
      <c r="C262" s="64" t="s">
        <v>274</v>
      </c>
      <c r="D262" s="68">
        <v>16997.900000000001</v>
      </c>
      <c r="E262" s="23"/>
    </row>
    <row r="263" spans="1:5" x14ac:dyDescent="0.25">
      <c r="A263" s="43"/>
      <c r="B263" s="40"/>
      <c r="C263" s="41"/>
      <c r="D263" s="45"/>
      <c r="E263" s="23"/>
    </row>
    <row r="264" spans="1:5" ht="47.25" x14ac:dyDescent="0.25">
      <c r="A264" s="17" t="s">
        <v>137</v>
      </c>
      <c r="B264" s="40" t="s">
        <v>166</v>
      </c>
      <c r="C264" s="41" t="s">
        <v>250</v>
      </c>
      <c r="D264" s="45">
        <v>1987.3</v>
      </c>
      <c r="E264" s="23"/>
    </row>
    <row r="265" spans="1:5" x14ac:dyDescent="0.25">
      <c r="A265" s="43"/>
      <c r="B265" s="40"/>
      <c r="C265" s="41"/>
      <c r="D265" s="45"/>
      <c r="E265" s="23"/>
    </row>
    <row r="266" spans="1:5" ht="78.75" x14ac:dyDescent="0.25">
      <c r="A266" s="17" t="s">
        <v>212</v>
      </c>
      <c r="B266" s="47" t="s">
        <v>166</v>
      </c>
      <c r="C266" s="47" t="s">
        <v>251</v>
      </c>
      <c r="D266" s="45">
        <v>118.6</v>
      </c>
      <c r="E266" s="23"/>
    </row>
    <row r="267" spans="1:5" x14ac:dyDescent="0.25">
      <c r="A267" s="43"/>
      <c r="B267" s="40"/>
      <c r="C267" s="41"/>
      <c r="D267" s="44"/>
      <c r="E267" s="23"/>
    </row>
    <row r="268" spans="1:5" ht="47.25" x14ac:dyDescent="0.25">
      <c r="A268" s="17" t="s">
        <v>136</v>
      </c>
      <c r="B268" s="47" t="s">
        <v>166</v>
      </c>
      <c r="C268" s="47" t="s">
        <v>252</v>
      </c>
      <c r="D268" s="45">
        <v>4343</v>
      </c>
      <c r="E268" s="23"/>
    </row>
    <row r="269" spans="1:5" x14ac:dyDescent="0.25">
      <c r="A269" s="43"/>
      <c r="B269" s="40"/>
      <c r="C269" s="39"/>
      <c r="D269" s="45"/>
      <c r="E269" s="23"/>
    </row>
    <row r="270" spans="1:5" ht="22.15" customHeight="1" x14ac:dyDescent="0.25">
      <c r="A270" s="43" t="s">
        <v>209</v>
      </c>
      <c r="B270" s="40" t="s">
        <v>166</v>
      </c>
      <c r="C270" s="47" t="s">
        <v>253</v>
      </c>
      <c r="D270" s="45">
        <f>D272+D274+D276</f>
        <v>56871.199999999997</v>
      </c>
      <c r="E270" s="23"/>
    </row>
    <row r="271" spans="1:5" x14ac:dyDescent="0.25">
      <c r="A271" s="43"/>
      <c r="B271" s="47"/>
      <c r="C271" s="41"/>
      <c r="D271" s="45"/>
      <c r="E271" s="23"/>
    </row>
    <row r="272" spans="1:5" ht="78.75" x14ac:dyDescent="0.25">
      <c r="A272" s="43" t="s">
        <v>222</v>
      </c>
      <c r="B272" s="40" t="s">
        <v>166</v>
      </c>
      <c r="C272" s="41" t="s">
        <v>254</v>
      </c>
      <c r="D272" s="45">
        <v>23996.1</v>
      </c>
      <c r="E272" s="23"/>
    </row>
    <row r="273" spans="1:5" x14ac:dyDescent="0.25">
      <c r="A273" s="43"/>
      <c r="B273" s="40"/>
      <c r="C273" s="41"/>
      <c r="D273" s="45"/>
      <c r="E273" s="23"/>
    </row>
    <row r="274" spans="1:5" ht="63" x14ac:dyDescent="0.25">
      <c r="A274" s="17" t="s">
        <v>144</v>
      </c>
      <c r="B274" s="47" t="s">
        <v>166</v>
      </c>
      <c r="C274" s="47" t="s">
        <v>255</v>
      </c>
      <c r="D274" s="45">
        <v>23800.1</v>
      </c>
      <c r="E274" s="23"/>
    </row>
    <row r="275" spans="1:5" x14ac:dyDescent="0.25">
      <c r="A275" s="43"/>
      <c r="B275" s="40"/>
      <c r="C275" s="41"/>
      <c r="D275" s="45"/>
      <c r="E275" s="23"/>
    </row>
    <row r="276" spans="1:5" ht="31.5" x14ac:dyDescent="0.25">
      <c r="A276" s="17" t="s">
        <v>139</v>
      </c>
      <c r="B276" s="47" t="s">
        <v>166</v>
      </c>
      <c r="C276" s="47" t="s">
        <v>256</v>
      </c>
      <c r="D276" s="45">
        <v>9075</v>
      </c>
      <c r="E276" s="23"/>
    </row>
    <row r="277" spans="1:5" x14ac:dyDescent="0.25">
      <c r="A277" s="43"/>
      <c r="B277" s="40"/>
      <c r="C277" s="41"/>
      <c r="D277" s="44"/>
      <c r="E277" s="23"/>
    </row>
    <row r="278" spans="1:5" ht="78.75" x14ac:dyDescent="0.25">
      <c r="A278" s="48" t="s">
        <v>149</v>
      </c>
      <c r="B278" s="40" t="s">
        <v>166</v>
      </c>
      <c r="C278" s="30" t="s">
        <v>150</v>
      </c>
      <c r="D278" s="24">
        <f>D282+D280</f>
        <v>318</v>
      </c>
      <c r="E278" s="23"/>
    </row>
    <row r="279" spans="1:5" x14ac:dyDescent="0.25">
      <c r="A279" s="27"/>
      <c r="B279" s="40"/>
      <c r="C279" s="30"/>
      <c r="D279" s="28"/>
      <c r="E279" s="23"/>
    </row>
    <row r="280" spans="1:5" ht="47.25" x14ac:dyDescent="0.25">
      <c r="A280" s="17" t="s">
        <v>147</v>
      </c>
      <c r="B280" s="47" t="s">
        <v>166</v>
      </c>
      <c r="C280" s="47" t="s">
        <v>223</v>
      </c>
      <c r="D280" s="63">
        <v>281.60000000000002</v>
      </c>
      <c r="E280" s="23"/>
    </row>
    <row r="281" spans="1:5" x14ac:dyDescent="0.25">
      <c r="A281" s="62"/>
      <c r="B281" s="40"/>
      <c r="C281" s="64"/>
      <c r="D281" s="63"/>
      <c r="E281" s="23"/>
    </row>
    <row r="282" spans="1:5" ht="63" x14ac:dyDescent="0.25">
      <c r="A282" s="17" t="s">
        <v>208</v>
      </c>
      <c r="B282" s="47" t="s">
        <v>166</v>
      </c>
      <c r="C282" s="47" t="s">
        <v>257</v>
      </c>
      <c r="D282" s="69">
        <v>36.4</v>
      </c>
      <c r="E282" s="23"/>
    </row>
    <row r="283" spans="1:5" x14ac:dyDescent="0.25">
      <c r="A283" s="27"/>
      <c r="B283" s="15"/>
      <c r="C283" s="30"/>
      <c r="D283" s="49"/>
      <c r="E283" s="23"/>
    </row>
    <row r="284" spans="1:5" ht="63" x14ac:dyDescent="0.25">
      <c r="A284" s="48" t="s">
        <v>148</v>
      </c>
      <c r="B284" s="40" t="s">
        <v>166</v>
      </c>
      <c r="C284" s="30" t="s">
        <v>151</v>
      </c>
      <c r="D284" s="21">
        <f>D286</f>
        <v>-18547.400000000001</v>
      </c>
      <c r="E284" s="23"/>
    </row>
    <row r="285" spans="1:5" x14ac:dyDescent="0.25">
      <c r="A285" s="48"/>
      <c r="B285" s="40"/>
      <c r="C285" s="30"/>
      <c r="D285" s="70"/>
      <c r="E285" s="23"/>
    </row>
    <row r="286" spans="1:5" ht="63" x14ac:dyDescent="0.25">
      <c r="A286" s="17" t="s">
        <v>207</v>
      </c>
      <c r="B286" s="47" t="s">
        <v>166</v>
      </c>
      <c r="C286" s="47" t="s">
        <v>243</v>
      </c>
      <c r="D286" s="70">
        <v>-18547.400000000001</v>
      </c>
      <c r="E286" s="23"/>
    </row>
    <row r="287" spans="1:5" x14ac:dyDescent="0.25">
      <c r="A287" s="27"/>
      <c r="B287" s="15"/>
      <c r="C287" s="30"/>
      <c r="D287" s="70"/>
      <c r="E287" s="23"/>
    </row>
    <row r="288" spans="1:5" x14ac:dyDescent="0.25">
      <c r="A288" s="27"/>
      <c r="B288" s="15"/>
      <c r="C288" s="29"/>
      <c r="D288" s="70"/>
      <c r="E288" s="23"/>
    </row>
    <row r="289" spans="1:5" x14ac:dyDescent="0.25">
      <c r="A289" s="18" t="s">
        <v>24</v>
      </c>
      <c r="B289" s="19"/>
      <c r="C289" s="30"/>
      <c r="D289" s="21">
        <f>D18+D246</f>
        <v>1612845.301</v>
      </c>
      <c r="E289" s="23"/>
    </row>
    <row r="292" spans="1:5" x14ac:dyDescent="0.25">
      <c r="D292" s="25"/>
    </row>
    <row r="293" spans="1:5" x14ac:dyDescent="0.25">
      <c r="D293" s="25"/>
    </row>
  </sheetData>
  <mergeCells count="38">
    <mergeCell ref="A183:A184"/>
    <mergeCell ref="D192:D194"/>
    <mergeCell ref="E192:E194"/>
    <mergeCell ref="E159:E164"/>
    <mergeCell ref="E121:E130"/>
    <mergeCell ref="A186:A188"/>
    <mergeCell ref="C192:C194"/>
    <mergeCell ref="E157:E158"/>
    <mergeCell ref="C177:C178"/>
    <mergeCell ref="D177:D178"/>
    <mergeCell ref="E177:E178"/>
    <mergeCell ref="A8:E8"/>
    <mergeCell ref="E236:E245"/>
    <mergeCell ref="E227:E228"/>
    <mergeCell ref="E212:E213"/>
    <mergeCell ref="A179:A181"/>
    <mergeCell ref="A15:E15"/>
    <mergeCell ref="A9:E9"/>
    <mergeCell ref="A177:A178"/>
    <mergeCell ref="A14:D14"/>
    <mergeCell ref="A11:E11"/>
    <mergeCell ref="A12:E12"/>
    <mergeCell ref="A13:E13"/>
    <mergeCell ref="C179:C181"/>
    <mergeCell ref="D179:D181"/>
    <mergeCell ref="E179:E181"/>
    <mergeCell ref="E146:E156"/>
    <mergeCell ref="E98:E116"/>
    <mergeCell ref="C86:C87"/>
    <mergeCell ref="D86:D87"/>
    <mergeCell ref="E86:E87"/>
    <mergeCell ref="E54:E81"/>
    <mergeCell ref="A6:E6"/>
    <mergeCell ref="A1:E1"/>
    <mergeCell ref="A2:E2"/>
    <mergeCell ref="A3:E3"/>
    <mergeCell ref="A4:E4"/>
    <mergeCell ref="A5:E5"/>
  </mergeCells>
  <pageMargins left="0.59055118110236227" right="0.11811023622047245" top="0.35433070866141736" bottom="0.35433070866141736" header="0.31496062992125984" footer="0.31496062992125984"/>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chis-raifo9-fo</dc:creator>
  <cp:lastModifiedBy>raifo9</cp:lastModifiedBy>
  <cp:lastPrinted>2020-03-18T06:36:00Z</cp:lastPrinted>
  <dcterms:created xsi:type="dcterms:W3CDTF">2014-10-29T05:59:09Z</dcterms:created>
  <dcterms:modified xsi:type="dcterms:W3CDTF">2020-03-26T11:40:06Z</dcterms:modified>
</cp:coreProperties>
</file>