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ЮЛЯ\Исполнение бюджета для сайта\2023 год\Район\"/>
    </mc:Choice>
  </mc:AlternateContent>
  <bookViews>
    <workbookView xWindow="0" yWindow="60" windowWidth="23256" windowHeight="12276"/>
  </bookViews>
  <sheets>
    <sheet name="на 01.07.2022 г" sheetId="1" r:id="rId1"/>
  </sheets>
  <definedNames>
    <definedName name="_xlnm.Print_Titles" localSheetId="0">'на 01.07.2022 г'!$11:$12</definedName>
    <definedName name="_xlnm.Print_Area" localSheetId="0">'на 01.07.2022 г'!$A$1:$F$96</definedName>
  </definedNames>
  <calcPr calcId="162913"/>
</workbook>
</file>

<file path=xl/calcChain.xml><?xml version="1.0" encoding="utf-8"?>
<calcChain xmlns="http://schemas.openxmlformats.org/spreadsheetml/2006/main">
  <c r="D77" i="1" l="1"/>
  <c r="C77" i="1"/>
  <c r="E80" i="1"/>
  <c r="E58" i="1" l="1"/>
  <c r="C36" i="1" l="1"/>
  <c r="E42" i="1"/>
  <c r="D13" i="1" l="1"/>
  <c r="D24" i="1"/>
  <c r="D81" i="1" l="1"/>
  <c r="C81" i="1"/>
  <c r="D72" i="1"/>
  <c r="C72" i="1"/>
  <c r="D70" i="1"/>
  <c r="C70" i="1"/>
  <c r="D68" i="1"/>
  <c r="C68" i="1"/>
  <c r="D62" i="1"/>
  <c r="C62" i="1"/>
  <c r="D60" i="1"/>
  <c r="C60" i="1"/>
  <c r="D56" i="1"/>
  <c r="C56" i="1"/>
  <c r="D51" i="1"/>
  <c r="C51" i="1"/>
  <c r="D47" i="1"/>
  <c r="C47" i="1"/>
  <c r="D45" i="1"/>
  <c r="C45" i="1"/>
  <c r="D36" i="1"/>
  <c r="E26" i="1"/>
  <c r="C13" i="1"/>
  <c r="C24" i="1"/>
  <c r="C29" i="1" s="1"/>
  <c r="D84" i="1" l="1"/>
  <c r="C84" i="1"/>
  <c r="C92" i="1" s="1"/>
  <c r="D29" i="1"/>
  <c r="E17" i="1"/>
  <c r="C93" i="1" l="1"/>
  <c r="C91" i="1"/>
  <c r="D92" i="1"/>
  <c r="D91" i="1" s="1"/>
  <c r="E44" i="1"/>
  <c r="D93" i="1" l="1"/>
  <c r="E37" i="1"/>
  <c r="E38" i="1"/>
  <c r="E39" i="1"/>
  <c r="E40" i="1"/>
  <c r="E41" i="1"/>
  <c r="E43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1" i="1"/>
  <c r="E82" i="1"/>
  <c r="E83" i="1"/>
  <c r="E36" i="1"/>
  <c r="E14" i="1"/>
  <c r="E15" i="1"/>
  <c r="E16" i="1"/>
  <c r="E18" i="1"/>
  <c r="E19" i="1"/>
  <c r="E20" i="1"/>
  <c r="E21" i="1"/>
  <c r="E22" i="1"/>
  <c r="E23" i="1"/>
  <c r="E24" i="1"/>
  <c r="E25" i="1"/>
  <c r="E13" i="1"/>
</calcChain>
</file>

<file path=xl/sharedStrings.xml><?xml version="1.0" encoding="utf-8"?>
<sst xmlns="http://schemas.openxmlformats.org/spreadsheetml/2006/main" count="191" uniqueCount="162">
  <si>
    <t>Наименование показателя</t>
  </si>
  <si>
    <t>3. Источники финансирования дефицита бюджета</t>
  </si>
  <si>
    <t>Код источника финансирования по бюджетной классификации</t>
  </si>
  <si>
    <t>X</t>
  </si>
  <si>
    <t>Изменение остатков средств</t>
  </si>
  <si>
    <t>000 0105 0000 00 0000 000</t>
  </si>
  <si>
    <t>000 0100 0000 00 0000 000</t>
  </si>
  <si>
    <t>Код расхода по бюджетной классификации</t>
  </si>
  <si>
    <t>ОБЩЕГОСУДАРСТВЕННЫЕ ВОПРОСЫ</t>
  </si>
  <si>
    <t>000 0100 0000000000 000 000</t>
  </si>
  <si>
    <t>Функционирование высшего должностного лица субъекта Российской Федерации и муниципального образования</t>
  </si>
  <si>
    <t>000 0102 0000000000 000 000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</si>
  <si>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</si>
  <si>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</si>
  <si>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</si>
  <si>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000 0104 0000000000 000 000</t>
  </si>
  <si>
    <t>Судебная система</t>
  </si>
  <si>
    <t>000 0105 0000000000 000 000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</si>
  <si>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</si>
  <si>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000 0106 0000000000 000 000</t>
  </si>
  <si>
    <t>Резервные фонды</t>
  </si>
  <si>
    <t>000 0111 0000000000 000 000</t>
  </si>
  <si>
    <t>НАЦИОНАЛЬНАЯ ОБОРОНА</t>
  </si>
  <si>
    <t>000 0200 0000000000 000 000</t>
  </si>
  <si>
    <t>Мобилизационная и вневойсковая подготовка</t>
  </si>
  <si>
    <t>000 0203 0000000000 000 000</t>
  </si>
  <si>
    <t>НАЦИОНАЛЬНАЯ БЕЗОПАСНОСТЬ И ПРАВООХРАНИТЕЛЬНАЯ ДЕЯТЕЛЬНОСТЬ</t>
  </si>
  <si>
    <t>000 0300 0000000000 000 000</t>
  </si>
  <si>
    <t>Гражданская оборона</t>
  </si>
  <si>
    <t>000 0309 0000000000 000 000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</si>
  <si>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</si>
  <si>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000 0310 0000000000 000 000</t>
  </si>
  <si>
    <t>Другие вопросы в области национальной безопасности и правоохранительной деятельности</t>
  </si>
  <si>
    <t>000 0314 0000000000 000 000</t>
  </si>
  <si>
    <t>НАЦИОНАЛЬНАЯ ЭКОНОМИКА</t>
  </si>
  <si>
    <t>000 0400 0000000000 000 000</t>
  </si>
  <si>
    <t>Сельское хозяйство и рыболовство</t>
  </si>
  <si>
    <t>000 0405 0000000000 000 000</t>
  </si>
  <si>
    <t>Водное хозяйство</t>
  </si>
  <si>
    <t>000 0406 0000000000 000 000</t>
  </si>
  <si>
    <t>Дорожное хозяйство (дорожные фонды)</t>
  </si>
  <si>
    <t>000 0409 0000000000 000 000</t>
  </si>
  <si>
    <t>Другие вопросы в области национальной экономики</t>
  </si>
  <si>
    <t>000 0412 0000000000 000 000</t>
  </si>
  <si>
    <t>ЖИЛИЩНО-КОММУНАЛЬНОЕ ХОЗЯЙСТВО</t>
  </si>
  <si>
    <t>000 0500 0000000000 000 000</t>
  </si>
  <si>
    <t>Жилищное хозяйство</t>
  </si>
  <si>
    <t>000 0501 0000000000 000 000</t>
  </si>
  <si>
    <t>Благоустройство</t>
  </si>
  <si>
    <t>000 0503 0000000000 000 000</t>
  </si>
  <si>
    <t>ОХРАНА ОКРУЖАЮЩЕЙ СРЕДЫ</t>
  </si>
  <si>
    <t>000 0600 0000000000 000 000</t>
  </si>
  <si>
    <t>Охрана объектов растительного и животного мира и среды их обитания</t>
  </si>
  <si>
    <t>000 0603 0000000000 000 000</t>
  </si>
  <si>
    <t>ОБРАЗОВАНИЕ</t>
  </si>
  <si>
    <t>000 0700 0000000000 000 000</t>
  </si>
  <si>
    <t>Дошкольное образование</t>
  </si>
  <si>
    <t>000 0701 0000000000 000 000</t>
  </si>
  <si>
    <t>Общее образование</t>
  </si>
  <si>
    <t>000 0702 0000000000 000 000</t>
  </si>
  <si>
    <t>Дополнительное образование детей</t>
  </si>
  <si>
    <t>000 0703 0000000000 000 000</t>
  </si>
  <si>
    <t>Молодежная политика</t>
  </si>
  <si>
    <t>000 0707 0000000000 000 000</t>
  </si>
  <si>
    <t>Другие вопросы в области образования</t>
  </si>
  <si>
    <t>000 0709 0000000000 000 000</t>
  </si>
  <si>
    <t>КУЛЬТУРА, КИНЕМАТОГРАФИЯ</t>
  </si>
  <si>
    <t>000 0800 0000000000 000 000</t>
  </si>
  <si>
    <t>Культура</t>
  </si>
  <si>
    <t>000 0801 0000000000 000 000</t>
  </si>
  <si>
    <t>ЗДРАВООХРАНЕНИЕ</t>
  </si>
  <si>
    <t>000 0900 0000000000 000 000</t>
  </si>
  <si>
    <t>Санитарно-эпидемиологическое благополучие</t>
  </si>
  <si>
    <t>000 0907 0000000000 000 000</t>
  </si>
  <si>
    <t>СОЦИАЛЬНАЯ ПОЛИТИКА</t>
  </si>
  <si>
    <t>000 1000 0000000000 000 000</t>
  </si>
  <si>
    <t>Пенсионное обеспечение</t>
  </si>
  <si>
    <t>000 1001 0000000000 000 000</t>
  </si>
  <si>
    <t>Социальное обеспечение населения</t>
  </si>
  <si>
    <t>000 1003 0000000000 000 000</t>
  </si>
  <si>
    <t>Охрана семьи и детства</t>
  </si>
  <si>
    <t>000 1004 0000000000 000 000</t>
  </si>
  <si>
    <t>Другие вопросы в области социальной политики</t>
  </si>
  <si>
    <t>000 1006 0000000000 000 000</t>
  </si>
  <si>
    <t>ФИЗИЧЕСКАЯ КУЛЬТУРА И СПОРТ</t>
  </si>
  <si>
    <t>000 1100 0000000000 000 000</t>
  </si>
  <si>
    <t>Физическая культура</t>
  </si>
  <si>
    <t>000 1101 0000000000 000 000</t>
  </si>
  <si>
    <t>Массовый спорт</t>
  </si>
  <si>
    <t>000 1102 0000000000 000 000</t>
  </si>
  <si>
    <t>МЕЖБЮДЖЕТНЫЕ ТРАНСФЕРТЫ ОБЩЕГО ХАРАКТЕРА БЮДЖЕТАМ БЮДЖЕТНОЙ СИСТЕМЫ РОССИЙСКОЙ ФЕДЕРАЦИИ</t>
  </si>
  <si>
    <t>000 1400 0000000000 000 000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</si>
  <si>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</si>
  <si>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000 1401 0000000000 000 000</t>
  </si>
  <si>
    <t>Прочие межбюджетные трансферты общего характера</t>
  </si>
  <si>
    <t>000 1403 0000000000 000 000</t>
  </si>
  <si>
    <t>Код дохода по бюджетной классификации</t>
  </si>
  <si>
    <t>НАЛОГОВЫЕ И НЕНАЛОГОВЫЕ ДОХОДЫ</t>
  </si>
  <si>
    <t>000 100 00000 00 0000 000</t>
  </si>
  <si>
    <t>НАЛОГИ НА ПРИБЫЛЬ, ДОХОДЫ</t>
  </si>
  <si>
    <t>000 101 00000 00 0000 000</t>
  </si>
  <si>
    <t>НАЛОГИ НА ТОВАРЫ (РАБОТЫ, УСЛУГИ), РЕАЛИЗУЕМЫЕ НА ТЕРРИТОРИИ РОССИЙСКОЙ ФЕДЕРАЦИИ</t>
  </si>
  <si>
    <t>000 103 00000 00 0000 000</t>
  </si>
  <si>
    <t>НАЛОГИ НА СОВОКУПНЫЙ ДОХОД</t>
  </si>
  <si>
    <t>000 105 00000 00 0000 000</t>
  </si>
  <si>
    <t>НАЛОГИ, СБОРЫ И РЕГУЛЯРНЫЕ ПЛАТЕЖИ ЗА ПОЛЬЗОВАНИЕ ПРИРОДНЫМИ РЕСУРСАМИ</t>
  </si>
  <si>
    <t>000 107 00000 00 0000 000</t>
  </si>
  <si>
    <t>ГОСУДАРСТВЕННАЯ ПОШЛИНА</t>
  </si>
  <si>
    <t>000 108 00000 00 0000 000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</si>
  <si>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</si>
  <si>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</si>
  <si>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ПЛАТЕЖИ ПРИ ПОЛЬЗОВАНИИ ПРИРОДНЫМИ РЕСУРСАМИ</t>
  </si>
  <si>
    <t>000 112 00000 00 0000 000</t>
  </si>
  <si>
    <t>ДОХОДЫ ОТ ОКАЗАНИЯ ПЛАТНЫХ УСЛУГ И КОМПЕНСАЦИИ ЗАТРАТ ГОСУДАРСТВА</t>
  </si>
  <si>
    <t>000 113 00000 00 0000 000</t>
  </si>
  <si>
    <t>ДОХОДЫ ОТ ПРОДАЖИ МАТЕРИАЛЬНЫХ И НЕМАТЕРИАЛЬНЫХ АКТИВОВ</t>
  </si>
  <si>
    <t>000 114 00000 00 0000 000</t>
  </si>
  <si>
    <t>ШТРАФЫ, САНКЦИИ, ВОЗМЕЩЕНИЕ УЩЕРБА</t>
  </si>
  <si>
    <t>000 116 00000 00 0000 000</t>
  </si>
  <si>
    <t>БЕЗВОЗМЕЗДНЫЕ ПОСТУПЛЕНИЯ</t>
  </si>
  <si>
    <t>000 200 00000 00 0000 000</t>
  </si>
  <si>
    <t>БЕЗВОЗМЕЗДНЫЕ ПОСТУПЛЕНИЯ ОТ ДРУГИХ БЮДЖЕТОВ БЮДЖЕТНОЙ СИСТЕМЫ РОССИЙСКОЙ ФЕДЕРАЦИИ</t>
  </si>
  <si>
    <t>000 202 00000 00 0000 000</t>
  </si>
  <si>
    <t>БЕЗВОЗМЕЗДНЫЕ ПОСТУПЛЕНИЯ ОТ ГОСУДАРСТВЕННЫХ (МУНИЦИПАЛЬНЫХ) ОРГАНИЗАЦИЙ</t>
  </si>
  <si>
    <t>000 203 00000 00 0000 000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</si>
  <si>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</si>
  <si>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</si>
  <si>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</si>
  <si>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000 219 00000 00 0000 000</t>
  </si>
  <si>
    <t>процент исполнения, %</t>
  </si>
  <si>
    <t>Причины отклонений от планового процента исполнения</t>
  </si>
  <si>
    <t>5</t>
  </si>
  <si>
    <t>Поступление платежей по мере реализации имущества.</t>
  </si>
  <si>
    <t>Приложение 1</t>
  </si>
  <si>
    <t>к постановлению Исполнительного комитета муниципального образования "Чистопольский муниципальный район" Республики Татарстан</t>
  </si>
  <si>
    <t>ОТЧЕТ ОБ ИСПОЛНЕНИИ БЮДЖЕТА МУНИЦИПАЛЬНОГО ОБРАЗОВАНИЯ "ЧИСТОПОЛЬСКИЙ МУНИЦИПАЛЬНЫЙ РАЙОН" РЕСПУБЛИКИ ТАТАРСТАН</t>
  </si>
  <si>
    <t>Периодичность: квартальная</t>
  </si>
  <si>
    <t>Единица измерения: тыс. рублей</t>
  </si>
  <si>
    <t>2</t>
  </si>
  <si>
    <t>3</t>
  </si>
  <si>
    <t>4</t>
  </si>
  <si>
    <t>ИТОГО</t>
  </si>
  <si>
    <t>х</t>
  </si>
  <si>
    <t>1. Доходы</t>
  </si>
  <si>
    <t>2. Расходы</t>
  </si>
  <si>
    <t>Изменение остатков средств бюджета</t>
  </si>
  <si>
    <t>оплата работ "по факту" на основании актов выполненных работ</t>
  </si>
  <si>
    <t>заявительный характер выплаты пособий и компенсаций</t>
  </si>
  <si>
    <t>Оплата по вынесенным постанавлениям.</t>
  </si>
  <si>
    <t>Другие общегосударственные вопросы</t>
  </si>
  <si>
    <t>000 0113 0000000000 000 000</t>
  </si>
  <si>
    <t>Утвержденные бюджетные назначения на 2023 год</t>
  </si>
  <si>
    <t>Обеспечение проведения выборов и референдумов</t>
  </si>
  <si>
    <t>000 0107 0000000000 000 000</t>
  </si>
  <si>
    <t>Коммунальное хозяйство</t>
  </si>
  <si>
    <t>по состоянию на 1 октября 2023 г.</t>
  </si>
  <si>
    <t>Исполнено на 01.10.2023 г</t>
  </si>
  <si>
    <t>процент исполнения, норма 75%</t>
  </si>
  <si>
    <t>процент исполнения, % (норма 65%)</t>
  </si>
  <si>
    <t>000 0502 0000000000 000 000</t>
  </si>
  <si>
    <t>000 1103 000000000 000 000</t>
  </si>
  <si>
    <t>Спорт высших достижений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</si>
</sst>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#,"/>
  </numFmts>
  <fonts count="28" x14ac:knownFonts="1">
    <font>
      <sz val="10"/>
      <name val="Arial Cyr"/>
    </font>
    <font>
      <sz val="10"/>
      <name val="Arial Cyr"/>
    </font>
    <font>
      <sz val="8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ahoma"/>
      <family val="2"/>
    </font>
    <font>
      <sz val="10"/>
      <name val="Arial"/>
      <family val="2"/>
    </font>
    <font>
      <b/>
      <sz val="8"/>
      <name val="Tahoma"/>
      <family val="2"/>
      <charset val="204"/>
    </font>
    <font>
      <sz val="9"/>
      <name val="Tahoma"/>
      <family val="2"/>
    </font>
    <font>
      <b/>
      <sz val="9"/>
      <name val="Tahoma"/>
      <family val="2"/>
      <charset val="204"/>
    </font>
    <font>
      <b/>
      <sz val="10"/>
      <name val="Tahoma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8">
    <xf numFmtId="0" fontId="0" fillId="0" borderId="0"/>
    <xf numFmtId="0" fontId="6" fillId="7" borderId="0"/>
    <xf numFmtId="0" fontId="6" fillId="7" borderId="0"/>
    <xf numFmtId="0" fontId="6" fillId="7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6" borderId="0"/>
    <xf numFmtId="0" fontId="6" fillId="6" borderId="0"/>
    <xf numFmtId="0" fontId="6" fillId="6" borderId="0"/>
    <xf numFmtId="0" fontId="6" fillId="6" borderId="0"/>
    <xf numFmtId="0" fontId="6" fillId="8" borderId="0"/>
    <xf numFmtId="0" fontId="6" fillId="8" borderId="0"/>
    <xf numFmtId="0" fontId="6" fillId="8" borderId="0"/>
    <xf numFmtId="0" fontId="6" fillId="8" borderId="0"/>
    <xf numFmtId="0" fontId="6" fillId="9" borderId="0"/>
    <xf numFmtId="0" fontId="6" fillId="9" borderId="0"/>
    <xf numFmtId="0" fontId="6" fillId="9" borderId="0"/>
    <xf numFmtId="0" fontId="6" fillId="9" borderId="0"/>
    <xf numFmtId="0" fontId="6" fillId="10" borderId="0"/>
    <xf numFmtId="0" fontId="6" fillId="10" borderId="0"/>
    <xf numFmtId="0" fontId="6" fillId="10" borderId="0"/>
    <xf numFmtId="0" fontId="6" fillId="10" borderId="0"/>
    <xf numFmtId="0" fontId="6" fillId="11" borderId="0"/>
    <xf numFmtId="0" fontId="6" fillId="11" borderId="0"/>
    <xf numFmtId="0" fontId="6" fillId="11" borderId="0"/>
    <xf numFmtId="0" fontId="6" fillId="11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8" borderId="0"/>
    <xf numFmtId="0" fontId="6" fillId="8" borderId="0"/>
    <xf numFmtId="0" fontId="6" fillId="8" borderId="0"/>
    <xf numFmtId="0" fontId="6" fillId="8" borderId="0"/>
    <xf numFmtId="0" fontId="6" fillId="9" borderId="0"/>
    <xf numFmtId="0" fontId="6" fillId="9" borderId="0"/>
    <xf numFmtId="0" fontId="6" fillId="9" borderId="0"/>
    <xf numFmtId="0" fontId="6" fillId="9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7" fillId="4" borderId="1"/>
    <xf numFmtId="0" fontId="7" fillId="4" borderId="1"/>
    <xf numFmtId="0" fontId="7" fillId="4" borderId="1"/>
    <xf numFmtId="0" fontId="7" fillId="4" borderId="1"/>
    <xf numFmtId="0" fontId="8" fillId="15" borderId="2"/>
    <xf numFmtId="0" fontId="8" fillId="15" borderId="2"/>
    <xf numFmtId="0" fontId="8" fillId="15" borderId="2"/>
    <xf numFmtId="0" fontId="8" fillId="15" borderId="2"/>
    <xf numFmtId="0" fontId="9" fillId="15" borderId="1"/>
    <xf numFmtId="0" fontId="9" fillId="15" borderId="1"/>
    <xf numFmtId="0" fontId="9" fillId="15" borderId="1"/>
    <xf numFmtId="0" fontId="9" fillId="15" borderId="1"/>
    <xf numFmtId="0" fontId="10" fillId="0" borderId="3"/>
    <xf numFmtId="0" fontId="11" fillId="0" borderId="4"/>
    <xf numFmtId="0" fontId="11" fillId="0" borderId="4"/>
    <xf numFmtId="0" fontId="11" fillId="0" borderId="4"/>
    <xf numFmtId="0" fontId="11" fillId="0" borderId="4"/>
    <xf numFmtId="0" fontId="12" fillId="0" borderId="5"/>
    <xf numFmtId="0" fontId="12" fillId="0" borderId="0"/>
    <xf numFmtId="0" fontId="13" fillId="0" borderId="6"/>
    <xf numFmtId="0" fontId="13" fillId="0" borderId="6"/>
    <xf numFmtId="0" fontId="13" fillId="0" borderId="6"/>
    <xf numFmtId="0" fontId="13" fillId="0" borderId="6"/>
    <xf numFmtId="0" fontId="14" fillId="16" borderId="7"/>
    <xf numFmtId="0" fontId="14" fillId="16" borderId="7"/>
    <xf numFmtId="0" fontId="14" fillId="16" borderId="7"/>
    <xf numFmtId="0" fontId="14" fillId="16" borderId="7"/>
    <xf numFmtId="0" fontId="15" fillId="0" borderId="0"/>
    <xf numFmtId="0" fontId="16" fillId="17" borderId="0"/>
    <xf numFmtId="0" fontId="16" fillId="17" borderId="0"/>
    <xf numFmtId="0" fontId="16" fillId="17" borderId="0"/>
    <xf numFmtId="0" fontId="16" fillId="17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18" borderId="8"/>
    <xf numFmtId="0" fontId="1" fillId="18" borderId="8"/>
    <xf numFmtId="0" fontId="1" fillId="18" borderId="8"/>
    <xf numFmtId="0" fontId="1" fillId="18" borderId="8"/>
    <xf numFmtId="0" fontId="19" fillId="0" borderId="9"/>
    <xf numFmtId="0" fontId="19" fillId="0" borderId="9"/>
    <xf numFmtId="0" fontId="19" fillId="0" borderId="9"/>
    <xf numFmtId="0" fontId="19" fillId="0" borderId="9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3" borderId="0"/>
    <xf numFmtId="0" fontId="21" fillId="3" borderId="0"/>
    <xf numFmtId="0" fontId="21" fillId="3" borderId="0"/>
    <xf numFmtId="0" fontId="21" fillId="3" borderId="0"/>
  </cellStyleXfs>
  <cellXfs count="63">
    <xf numFmtId="0" fontId="0" fillId="0" borderId="0" xfId="0" applyNumberFormat="1" applyFont="1" applyFill="1" applyBorder="1" applyProtection="1"/>
    <xf numFmtId="49" fontId="2" fillId="0" borderId="11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Protection="1"/>
    <xf numFmtId="49" fontId="2" fillId="0" borderId="0" xfId="0" applyNumberFormat="1" applyFont="1" applyFill="1" applyBorder="1" applyProtection="1"/>
    <xf numFmtId="49" fontId="3" fillId="0" borderId="0" xfId="0" applyNumberFormat="1" applyFont="1" applyFill="1" applyBorder="1" applyAlignment="1" applyProtection="1">
      <alignment horizontal="center"/>
    </xf>
    <xf numFmtId="4" fontId="2" fillId="0" borderId="11" xfId="0" applyNumberFormat="1" applyFont="1" applyFill="1" applyBorder="1" applyAlignment="1" applyProtection="1">
      <alignment horizontal="right"/>
    </xf>
    <xf numFmtId="0" fontId="2" fillId="0" borderId="13" xfId="0" applyNumberFormat="1" applyFont="1" applyFill="1" applyBorder="1" applyAlignment="1" applyProtection="1">
      <alignment horizontal="left" vertical="center" wrapText="1" indent="1"/>
    </xf>
    <xf numFmtId="49" fontId="2" fillId="0" borderId="11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 indent="2"/>
    </xf>
    <xf numFmtId="49" fontId="2" fillId="0" borderId="0" xfId="0" applyNumberFormat="1" applyFont="1" applyFill="1" applyBorder="1" applyAlignment="1" applyProtection="1">
      <alignment vertical="center"/>
    </xf>
    <xf numFmtId="0" fontId="2" fillId="0" borderId="10" xfId="0" applyNumberFormat="1" applyFont="1" applyFill="1" applyBorder="1" applyAlignment="1" applyProtection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 shrinkToFit="1"/>
    </xf>
    <xf numFmtId="49" fontId="4" fillId="0" borderId="10" xfId="0" applyNumberFormat="1" applyFont="1" applyFill="1" applyBorder="1" applyAlignment="1" applyProtection="1">
      <alignment horizontal="center" vertical="center" wrapText="1" shrinkToFit="1"/>
    </xf>
    <xf numFmtId="164" fontId="2" fillId="0" borderId="10" xfId="0" applyNumberFormat="1" applyFont="1" applyFill="1" applyBorder="1" applyAlignment="1" applyProtection="1">
      <alignment horizontal="center"/>
    </xf>
    <xf numFmtId="49" fontId="22" fillId="0" borderId="0" xfId="0" applyNumberFormat="1" applyFont="1" applyFill="1" applyBorder="1" applyAlignment="1" applyProtection="1">
      <alignment wrapText="1"/>
    </xf>
    <xf numFmtId="49" fontId="4" fillId="0" borderId="0" xfId="0" applyNumberFormat="1" applyFont="1" applyFill="1" applyBorder="1" applyAlignment="1" applyProtection="1"/>
    <xf numFmtId="49" fontId="25" fillId="0" borderId="0" xfId="0" applyNumberFormat="1" applyFont="1" applyFill="1" applyBorder="1" applyAlignment="1" applyProtection="1">
      <alignment vertical="center" wrapText="1" shrinkToFit="1"/>
    </xf>
    <xf numFmtId="49" fontId="25" fillId="0" borderId="0" xfId="0" applyNumberFormat="1" applyFont="1" applyFill="1" applyBorder="1" applyAlignment="1" applyProtection="1">
      <alignment horizontal="right" vertical="center" wrapText="1" shrinkToFit="1"/>
    </xf>
    <xf numFmtId="49" fontId="26" fillId="0" borderId="0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>
      <alignment horizontal="left" vertical="center" wrapText="1" indent="1"/>
    </xf>
    <xf numFmtId="49" fontId="24" fillId="0" borderId="10" xfId="0" applyNumberFormat="1" applyFont="1" applyFill="1" applyBorder="1" applyAlignment="1" applyProtection="1">
      <alignment horizontal="center" vertical="center" wrapText="1"/>
    </xf>
    <xf numFmtId="49" fontId="3" fillId="0" borderId="10" xfId="0" applyNumberFormat="1" applyFont="1" applyFill="1" applyBorder="1" applyProtection="1"/>
    <xf numFmtId="0" fontId="24" fillId="0" borderId="10" xfId="0" applyNumberFormat="1" applyFont="1" applyFill="1" applyBorder="1" applyAlignment="1" applyProtection="1">
      <alignment horizontal="left" vertical="center" wrapText="1" indent="1"/>
    </xf>
    <xf numFmtId="49" fontId="24" fillId="0" borderId="11" xfId="0" applyNumberFormat="1" applyFont="1" applyFill="1" applyBorder="1" applyAlignment="1" applyProtection="1">
      <alignment horizontal="center" vertical="center"/>
    </xf>
    <xf numFmtId="164" fontId="24" fillId="0" borderId="10" xfId="0" applyNumberFormat="1" applyFont="1" applyFill="1" applyBorder="1" applyAlignment="1" applyProtection="1">
      <alignment horizontal="center"/>
    </xf>
    <xf numFmtId="0" fontId="24" fillId="0" borderId="10" xfId="0" applyNumberFormat="1" applyFont="1" applyFill="1" applyBorder="1" applyAlignment="1" applyProtection="1">
      <alignment wrapText="1"/>
    </xf>
    <xf numFmtId="49" fontId="27" fillId="0" borderId="0" xfId="0" applyNumberFormat="1" applyFont="1" applyFill="1" applyBorder="1" applyProtection="1"/>
    <xf numFmtId="0" fontId="24" fillId="0" borderId="13" xfId="0" applyNumberFormat="1" applyFont="1" applyFill="1" applyBorder="1" applyAlignment="1" applyProtection="1">
      <alignment horizontal="left" vertical="center" wrapText="1" indent="1"/>
    </xf>
    <xf numFmtId="4" fontId="24" fillId="0" borderId="11" xfId="0" applyNumberFormat="1" applyFont="1" applyFill="1" applyBorder="1" applyAlignment="1" applyProtection="1">
      <alignment horizontal="right"/>
    </xf>
    <xf numFmtId="49" fontId="24" fillId="0" borderId="10" xfId="0" applyNumberFormat="1" applyFont="1" applyFill="1" applyBorder="1" applyAlignment="1" applyProtection="1">
      <alignment horizontal="center" vertical="center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4" fontId="24" fillId="0" borderId="10" xfId="0" applyNumberFormat="1" applyFont="1" applyFill="1" applyBorder="1" applyAlignment="1" applyProtection="1">
      <alignment horizontal="right"/>
    </xf>
    <xf numFmtId="49" fontId="27" fillId="0" borderId="10" xfId="0" applyNumberFormat="1" applyFont="1" applyFill="1" applyBorder="1" applyProtection="1"/>
    <xf numFmtId="49" fontId="3" fillId="0" borderId="10" xfId="0" applyNumberFormat="1" applyFont="1" applyFill="1" applyBorder="1" applyAlignment="1" applyProtection="1">
      <alignment horizontal="center"/>
    </xf>
    <xf numFmtId="49" fontId="27" fillId="0" borderId="10" xfId="0" applyNumberFormat="1" applyFont="1" applyFill="1" applyBorder="1" applyAlignment="1" applyProtection="1">
      <alignment horizontal="center"/>
    </xf>
    <xf numFmtId="49" fontId="24" fillId="0" borderId="0" xfId="0" applyNumberFormat="1" applyFont="1" applyFill="1" applyBorder="1" applyAlignment="1" applyProtection="1">
      <alignment horizontal="center" vertical="center" wrapText="1"/>
    </xf>
    <xf numFmtId="49" fontId="24" fillId="0" borderId="0" xfId="0" applyNumberFormat="1" applyFont="1" applyFill="1" applyBorder="1" applyAlignment="1" applyProtection="1">
      <alignment horizontal="center" vertical="center"/>
    </xf>
    <xf numFmtId="165" fontId="24" fillId="0" borderId="0" xfId="0" applyNumberFormat="1" applyFont="1" applyFill="1" applyBorder="1" applyAlignment="1" applyProtection="1">
      <alignment horizontal="right"/>
    </xf>
    <xf numFmtId="164" fontId="24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wrapText="1"/>
    </xf>
    <xf numFmtId="4" fontId="24" fillId="0" borderId="0" xfId="0" applyNumberFormat="1" applyFont="1" applyFill="1" applyBorder="1" applyAlignment="1" applyProtection="1">
      <alignment horizontal="right"/>
    </xf>
    <xf numFmtId="0" fontId="24" fillId="0" borderId="10" xfId="0" applyNumberFormat="1" applyFont="1" applyFill="1" applyBorder="1" applyAlignment="1" applyProtection="1">
      <alignment horizontal="left" vertical="center" wrapText="1" indent="2"/>
    </xf>
    <xf numFmtId="49" fontId="2" fillId="0" borderId="10" xfId="0" applyNumberFormat="1" applyFont="1" applyFill="1" applyBorder="1" applyAlignment="1" applyProtection="1">
      <alignment wrapText="1" shrinkToFit="1"/>
    </xf>
    <xf numFmtId="49" fontId="2" fillId="0" borderId="10" xfId="0" applyNumberFormat="1" applyFont="1" applyFill="1" applyBorder="1" applyProtection="1"/>
    <xf numFmtId="0" fontId="2" fillId="0" borderId="10" xfId="0" applyNumberFormat="1" applyFont="1" applyFill="1" applyBorder="1" applyAlignment="1" applyProtection="1">
      <alignment wrapText="1"/>
    </xf>
    <xf numFmtId="49" fontId="2" fillId="0" borderId="10" xfId="0" applyNumberFormat="1" applyFont="1" applyFill="1" applyBorder="1" applyAlignment="1" applyProtection="1">
      <alignment horizontal="left"/>
    </xf>
    <xf numFmtId="0" fontId="2" fillId="0" borderId="10" xfId="0" applyNumberFormat="1" applyFont="1" applyFill="1" applyBorder="1" applyAlignment="1" applyProtection="1">
      <alignment horizontal="left" wrapText="1"/>
    </xf>
    <xf numFmtId="2" fontId="2" fillId="0" borderId="11" xfId="0" applyNumberFormat="1" applyFont="1" applyFill="1" applyBorder="1" applyAlignment="1" applyProtection="1">
      <alignment horizontal="right"/>
    </xf>
    <xf numFmtId="2" fontId="2" fillId="0" borderId="10" xfId="0" applyNumberFormat="1" applyFont="1" applyFill="1" applyBorder="1" applyAlignment="1" applyProtection="1">
      <alignment horizontal="center"/>
    </xf>
    <xf numFmtId="2" fontId="24" fillId="0" borderId="10" xfId="0" applyNumberFormat="1" applyFont="1" applyFill="1" applyBorder="1" applyAlignment="1" applyProtection="1">
      <alignment horizontal="center"/>
    </xf>
    <xf numFmtId="3" fontId="2" fillId="0" borderId="10" xfId="0" applyNumberFormat="1" applyFont="1" applyFill="1" applyBorder="1" applyAlignment="1" applyProtection="1">
      <alignment horizontal="right"/>
    </xf>
    <xf numFmtId="3" fontId="24" fillId="0" borderId="10" xfId="0" applyNumberFormat="1" applyFont="1" applyFill="1" applyBorder="1" applyAlignment="1" applyProtection="1">
      <alignment horizontal="right"/>
    </xf>
    <xf numFmtId="4" fontId="2" fillId="0" borderId="11" xfId="0" applyNumberFormat="1" applyFont="1" applyFill="1" applyBorder="1" applyAlignment="1" applyProtection="1">
      <alignment horizontal="left" wrapText="1"/>
    </xf>
    <xf numFmtId="4" fontId="2" fillId="0" borderId="10" xfId="0" applyNumberFormat="1" applyFont="1" applyFill="1" applyBorder="1" applyAlignment="1" applyProtection="1">
      <alignment horizontal="right"/>
    </xf>
    <xf numFmtId="49" fontId="4" fillId="0" borderId="12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left" vertical="center"/>
    </xf>
    <xf numFmtId="49" fontId="25" fillId="0" borderId="0" xfId="0" applyNumberFormat="1" applyFont="1" applyFill="1" applyBorder="1" applyAlignment="1" applyProtection="1">
      <alignment horizontal="right"/>
    </xf>
    <xf numFmtId="49" fontId="25" fillId="0" borderId="0" xfId="0" applyNumberFormat="1" applyFont="1" applyFill="1" applyBorder="1" applyAlignment="1" applyProtection="1">
      <alignment horizontal="right" vertical="center" wrapText="1" shrinkToFit="1"/>
    </xf>
    <xf numFmtId="49" fontId="26" fillId="0" borderId="0" xfId="0" applyNumberFormat="1" applyFont="1" applyAlignment="1">
      <alignment horizontal="center" wrapText="1"/>
    </xf>
    <xf numFmtId="49" fontId="26" fillId="0" borderId="0" xfId="0" applyNumberFormat="1" applyFont="1" applyFill="1" applyBorder="1" applyAlignment="1" applyProtection="1">
      <alignment horizontal="center"/>
    </xf>
    <xf numFmtId="49" fontId="4" fillId="0" borderId="12" xfId="0" applyNumberFormat="1" applyFont="1" applyFill="1" applyBorder="1" applyAlignment="1" applyProtection="1">
      <alignment horizontal="center"/>
    </xf>
  </cellXfs>
  <cellStyles count="108">
    <cellStyle name="60% - Акцент1 2" xfId="1"/>
    <cellStyle name="60% - Акцент1 3" xfId="2"/>
    <cellStyle name="60% - Акцент1 4" xfId="3"/>
    <cellStyle name="60% — акцент2" xfId="4"/>
    <cellStyle name="60% - Акцент2 2" xfId="5"/>
    <cellStyle name="60% - Акцент2 3" xfId="6"/>
    <cellStyle name="60% - Акцент2 4" xfId="7"/>
    <cellStyle name="60% — акцент3" xfId="8"/>
    <cellStyle name="60% - Акцент3 2" xfId="9"/>
    <cellStyle name="60% - Акцент3 3" xfId="10"/>
    <cellStyle name="60% - Акцент3 4" xfId="11"/>
    <cellStyle name="60% — акцент4" xfId="12"/>
    <cellStyle name="60% - Акцент4 2" xfId="13"/>
    <cellStyle name="60% - Акцент4 3" xfId="14"/>
    <cellStyle name="60% - Акцент4 4" xfId="15"/>
    <cellStyle name="60% — акцент5" xfId="16"/>
    <cellStyle name="60% - Акцент5 2" xfId="17"/>
    <cellStyle name="60% - Акцент5 3" xfId="18"/>
    <cellStyle name="60% - Акцент5 4" xfId="19"/>
    <cellStyle name="60% — акцент6" xfId="20"/>
    <cellStyle name="60% - Акцент6 2" xfId="21"/>
    <cellStyle name="60% - Акцент6 3" xfId="22"/>
    <cellStyle name="60% - Акцент6 4" xfId="23"/>
    <cellStyle name="Акцент1" xfId="24"/>
    <cellStyle name="Акцент1 2" xfId="25"/>
    <cellStyle name="Акцент1 3" xfId="26"/>
    <cellStyle name="Акцент1 4" xfId="27"/>
    <cellStyle name="Акцент2" xfId="28"/>
    <cellStyle name="Акцент2 2" xfId="29"/>
    <cellStyle name="Акцент2 3" xfId="30"/>
    <cellStyle name="Акцент2 4" xfId="31"/>
    <cellStyle name="Акцент3" xfId="32"/>
    <cellStyle name="Акцент3 2" xfId="33"/>
    <cellStyle name="Акцент3 3" xfId="34"/>
    <cellStyle name="Акцент3 4" xfId="35"/>
    <cellStyle name="Акцент4" xfId="36"/>
    <cellStyle name="Акцент4 2" xfId="37"/>
    <cellStyle name="Акцент4 3" xfId="38"/>
    <cellStyle name="Акцент4 4" xfId="39"/>
    <cellStyle name="Акцент5" xfId="40"/>
    <cellStyle name="Акцент5 2" xfId="41"/>
    <cellStyle name="Акцент5 3" xfId="42"/>
    <cellStyle name="Акцент5 4" xfId="43"/>
    <cellStyle name="Акцент6" xfId="44"/>
    <cellStyle name="Акцент6 2" xfId="45"/>
    <cellStyle name="Акцент6 3" xfId="46"/>
    <cellStyle name="Акцент6 4" xfId="47"/>
    <cellStyle name="Ввод " xfId="48"/>
    <cellStyle name="Ввод  2" xfId="49"/>
    <cellStyle name="Ввод  3" xfId="50"/>
    <cellStyle name="Ввод  4" xfId="51"/>
    <cellStyle name="Вывод" xfId="52"/>
    <cellStyle name="Вывод 2" xfId="53"/>
    <cellStyle name="Вывод 3" xfId="54"/>
    <cellStyle name="Вывод 4" xfId="55"/>
    <cellStyle name="Вычисление" xfId="56"/>
    <cellStyle name="Вычисление 2" xfId="57"/>
    <cellStyle name="Вычисление 3" xfId="58"/>
    <cellStyle name="Вычисление 4" xfId="59"/>
    <cellStyle name="Заголовок 1" xfId="60"/>
    <cellStyle name="Заголовок 2" xfId="61"/>
    <cellStyle name="Заголовок 2 2" xfId="62"/>
    <cellStyle name="Заголовок 2 3" xfId="63"/>
    <cellStyle name="Заголовок 2 4" xfId="64"/>
    <cellStyle name="Заголовок 3" xfId="65"/>
    <cellStyle name="Заголовок 4" xfId="66"/>
    <cellStyle name="Итог" xfId="67"/>
    <cellStyle name="Итог 2" xfId="68"/>
    <cellStyle name="Итог 3" xfId="69"/>
    <cellStyle name="Итог 4" xfId="70"/>
    <cellStyle name="Контрольная ячейка" xfId="71"/>
    <cellStyle name="Контрольная ячейка 2" xfId="72"/>
    <cellStyle name="Контрольная ячейка 3" xfId="73"/>
    <cellStyle name="Контрольная ячейка 4" xfId="74"/>
    <cellStyle name="Название" xfId="75"/>
    <cellStyle name="Нейтральный" xfId="76"/>
    <cellStyle name="Нейтральный 2" xfId="77"/>
    <cellStyle name="Нейтральный 3" xfId="78"/>
    <cellStyle name="Нейтральный 4" xfId="79"/>
    <cellStyle name="Обычный" xfId="0" builtinId="0"/>
    <cellStyle name="Обычный 2" xfId="80"/>
    <cellStyle name="Обычный 2 2" xfId="81"/>
    <cellStyle name="Обычный 3" xfId="82"/>
    <cellStyle name="Обычный 4" xfId="83"/>
    <cellStyle name="Плохой" xfId="84"/>
    <cellStyle name="Плохой 2" xfId="85"/>
    <cellStyle name="Плохой 3" xfId="86"/>
    <cellStyle name="Плохой 4" xfId="87"/>
    <cellStyle name="Пояснение" xfId="88"/>
    <cellStyle name="Пояснение 2" xfId="89"/>
    <cellStyle name="Пояснение 3" xfId="90"/>
    <cellStyle name="Пояснение 4" xfId="91"/>
    <cellStyle name="Примечание" xfId="92"/>
    <cellStyle name="Примечание 2" xfId="93"/>
    <cellStyle name="Примечание 3" xfId="94"/>
    <cellStyle name="Примечание 4" xfId="95"/>
    <cellStyle name="Связанная ячейка" xfId="96"/>
    <cellStyle name="Связанная ячейка 2" xfId="97"/>
    <cellStyle name="Связанная ячейка 3" xfId="98"/>
    <cellStyle name="Связанная ячейка 4" xfId="99"/>
    <cellStyle name="Текст предупреждения" xfId="100"/>
    <cellStyle name="Текст предупреждения 2" xfId="101"/>
    <cellStyle name="Текст предупреждения 3" xfId="102"/>
    <cellStyle name="Текст предупреждения 4" xfId="103"/>
    <cellStyle name="Хороший" xfId="104"/>
    <cellStyle name="Хороший 2" xfId="105"/>
    <cellStyle name="Хороший 3" xfId="106"/>
    <cellStyle name="Хороший 4" xfId="107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showGridLines="0" tabSelected="1" topLeftCell="A79" zoomScaleNormal="100" workbookViewId="0">
      <selection activeCell="E91" sqref="E91"/>
    </sheetView>
  </sheetViews>
  <sheetFormatPr defaultColWidth="9.109375" defaultRowHeight="13.2" x14ac:dyDescent="0.25"/>
  <cols>
    <col min="1" max="1" width="38.6640625" style="2" customWidth="1"/>
    <col min="2" max="2" width="25.21875" style="2" customWidth="1"/>
    <col min="3" max="3" width="15.33203125" style="2" customWidth="1"/>
    <col min="4" max="5" width="14.6640625" style="2" customWidth="1"/>
    <col min="6" max="6" width="40.21875" style="2" customWidth="1"/>
    <col min="7" max="8" width="9.109375" style="2" customWidth="1"/>
    <col min="9" max="16384" width="9.109375" style="2"/>
  </cols>
  <sheetData>
    <row r="1" spans="1:6" ht="13.2" customHeight="1" x14ac:dyDescent="0.25">
      <c r="A1" s="16"/>
      <c r="B1" s="16"/>
      <c r="C1" s="58"/>
      <c r="D1" s="58"/>
      <c r="E1" s="58" t="s">
        <v>133</v>
      </c>
      <c r="F1" s="58"/>
    </row>
    <row r="2" spans="1:6" ht="39.6" customHeight="1" x14ac:dyDescent="0.25">
      <c r="A2" s="17"/>
      <c r="B2" s="17"/>
      <c r="C2" s="59"/>
      <c r="D2" s="59"/>
      <c r="E2" s="18"/>
      <c r="F2" s="19" t="s">
        <v>134</v>
      </c>
    </row>
    <row r="3" spans="1:6" ht="28.2" customHeight="1" x14ac:dyDescent="0.25">
      <c r="A3" s="60" t="s">
        <v>135</v>
      </c>
      <c r="B3" s="60"/>
      <c r="C3" s="60"/>
      <c r="D3" s="60"/>
      <c r="E3" s="60"/>
      <c r="F3" s="60"/>
    </row>
    <row r="4" spans="1:6" x14ac:dyDescent="0.25">
      <c r="A4" s="61" t="s">
        <v>155</v>
      </c>
      <c r="B4" s="61"/>
      <c r="C4" s="61"/>
      <c r="D4" s="61"/>
      <c r="E4" s="61"/>
      <c r="F4" s="61"/>
    </row>
    <row r="5" spans="1:6" x14ac:dyDescent="0.25">
      <c r="A5" s="20"/>
      <c r="B5" s="20"/>
      <c r="C5" s="20"/>
      <c r="D5" s="20"/>
      <c r="E5" s="20"/>
      <c r="F5" s="20"/>
    </row>
    <row r="6" spans="1:6" ht="11.25" customHeight="1" x14ac:dyDescent="0.25">
      <c r="A6" s="3"/>
      <c r="B6" s="3"/>
      <c r="C6" s="3"/>
      <c r="D6" s="3"/>
    </row>
    <row r="7" spans="1:6" ht="15" customHeight="1" x14ac:dyDescent="0.25">
      <c r="A7" s="57" t="s">
        <v>136</v>
      </c>
      <c r="B7" s="57"/>
      <c r="C7" s="3"/>
      <c r="D7" s="3"/>
    </row>
    <row r="8" spans="1:6" x14ac:dyDescent="0.25">
      <c r="A8" s="3" t="s">
        <v>137</v>
      </c>
      <c r="B8" s="9"/>
      <c r="C8" s="3"/>
      <c r="D8" s="3"/>
    </row>
    <row r="9" spans="1:6" ht="12" customHeight="1" x14ac:dyDescent="0.25">
      <c r="C9" s="4"/>
    </row>
    <row r="10" spans="1:6" x14ac:dyDescent="0.25">
      <c r="A10" s="62" t="s">
        <v>143</v>
      </c>
      <c r="B10" s="62"/>
      <c r="C10" s="62"/>
      <c r="D10" s="62"/>
      <c r="E10" s="62"/>
      <c r="F10" s="62"/>
    </row>
    <row r="11" spans="1:6" ht="57" customHeight="1" x14ac:dyDescent="0.25">
      <c r="A11" s="22" t="s">
        <v>0</v>
      </c>
      <c r="B11" s="22" t="s">
        <v>96</v>
      </c>
      <c r="C11" s="13" t="s">
        <v>151</v>
      </c>
      <c r="D11" s="13" t="s">
        <v>156</v>
      </c>
      <c r="E11" s="14" t="s">
        <v>157</v>
      </c>
      <c r="F11" s="14" t="s">
        <v>130</v>
      </c>
    </row>
    <row r="12" spans="1:6" x14ac:dyDescent="0.25">
      <c r="A12" s="12">
        <v>1</v>
      </c>
      <c r="B12" s="11" t="s">
        <v>138</v>
      </c>
      <c r="C12" s="11" t="s">
        <v>139</v>
      </c>
      <c r="D12" s="11" t="s">
        <v>140</v>
      </c>
      <c r="E12" s="11" t="s">
        <v>131</v>
      </c>
      <c r="F12" s="10">
        <v>6</v>
      </c>
    </row>
    <row r="13" spans="1:6" s="28" customFormat="1" x14ac:dyDescent="0.25">
      <c r="A13" s="24" t="s">
        <v>97</v>
      </c>
      <c r="B13" s="25" t="s">
        <v>98</v>
      </c>
      <c r="C13" s="30">
        <f>SUM(C14:C23)</f>
        <v>716120.3</v>
      </c>
      <c r="D13" s="30">
        <f>SUM(D14:D23)</f>
        <v>625486.19999999995</v>
      </c>
      <c r="E13" s="26">
        <f>D13*100/C13</f>
        <v>87.343732610289067</v>
      </c>
      <c r="F13" s="27"/>
    </row>
    <row r="14" spans="1:6" x14ac:dyDescent="0.25">
      <c r="A14" s="21" t="s">
        <v>99</v>
      </c>
      <c r="B14" s="1" t="s">
        <v>100</v>
      </c>
      <c r="C14" s="49">
        <v>584007.80000000005</v>
      </c>
      <c r="D14" s="49">
        <v>518465.7</v>
      </c>
      <c r="E14" s="50">
        <f t="shared" ref="E14:E26" si="0">D14*100/C14</f>
        <v>88.777187564960599</v>
      </c>
      <c r="F14" s="48"/>
    </row>
    <row r="15" spans="1:6" ht="30.6" x14ac:dyDescent="0.25">
      <c r="A15" s="21" t="s">
        <v>101</v>
      </c>
      <c r="B15" s="1" t="s">
        <v>102</v>
      </c>
      <c r="C15" s="49">
        <v>26900</v>
      </c>
      <c r="D15" s="49">
        <v>23212.2</v>
      </c>
      <c r="E15" s="50">
        <f t="shared" si="0"/>
        <v>86.290706319702608</v>
      </c>
      <c r="F15" s="45"/>
    </row>
    <row r="16" spans="1:6" x14ac:dyDescent="0.25">
      <c r="A16" s="6" t="s">
        <v>103</v>
      </c>
      <c r="B16" s="1" t="s">
        <v>104</v>
      </c>
      <c r="C16" s="49">
        <v>66894</v>
      </c>
      <c r="D16" s="49">
        <v>52338.1</v>
      </c>
      <c r="E16" s="50">
        <f t="shared" si="0"/>
        <v>78.240350405118548</v>
      </c>
      <c r="F16" s="46"/>
    </row>
    <row r="17" spans="1:6" ht="22.8" customHeight="1" x14ac:dyDescent="0.25">
      <c r="A17" s="6" t="s">
        <v>105</v>
      </c>
      <c r="B17" s="1" t="s">
        <v>106</v>
      </c>
      <c r="C17" s="49">
        <v>204</v>
      </c>
      <c r="D17" s="49">
        <v>193</v>
      </c>
      <c r="E17" s="50">
        <f t="shared" si="0"/>
        <v>94.607843137254903</v>
      </c>
      <c r="F17" s="54"/>
    </row>
    <row r="18" spans="1:6" x14ac:dyDescent="0.25">
      <c r="A18" s="6" t="s">
        <v>107</v>
      </c>
      <c r="B18" s="1" t="s">
        <v>108</v>
      </c>
      <c r="C18" s="49">
        <v>8366.7999999999993</v>
      </c>
      <c r="D18" s="49">
        <v>6545.5</v>
      </c>
      <c r="E18" s="50">
        <f t="shared" si="0"/>
        <v>78.231821006836554</v>
      </c>
      <c r="F18" s="46"/>
    </row>
    <row r="19" spans="1:6" ht="30.6" x14ac:dyDescent="0.25">
      <c r="A19" s="6" t="s">
        <v>109</v>
      </c>
      <c r="B19" s="1" t="s">
        <v>110</v>
      </c>
      <c r="C19" s="49">
        <v>16778</v>
      </c>
      <c r="D19" s="49">
        <v>17571.400000000001</v>
      </c>
      <c r="E19" s="50">
        <f t="shared" si="0"/>
        <v>104.72881153892003</v>
      </c>
      <c r="F19" s="5"/>
    </row>
    <row r="20" spans="1:6" ht="20.399999999999999" x14ac:dyDescent="0.25">
      <c r="A20" s="6" t="s">
        <v>111</v>
      </c>
      <c r="B20" s="1" t="s">
        <v>112</v>
      </c>
      <c r="C20" s="49">
        <v>570</v>
      </c>
      <c r="D20" s="49">
        <v>901.3</v>
      </c>
      <c r="E20" s="50">
        <f t="shared" si="0"/>
        <v>158.12280701754386</v>
      </c>
      <c r="F20" s="5"/>
    </row>
    <row r="21" spans="1:6" ht="20.399999999999999" x14ac:dyDescent="0.25">
      <c r="A21" s="6" t="s">
        <v>113</v>
      </c>
      <c r="B21" s="1" t="s">
        <v>114</v>
      </c>
      <c r="C21" s="49">
        <v>770.7</v>
      </c>
      <c r="D21" s="49">
        <v>1873.1</v>
      </c>
      <c r="E21" s="50">
        <f t="shared" si="0"/>
        <v>243.03879589983131</v>
      </c>
      <c r="F21" s="46"/>
    </row>
    <row r="22" spans="1:6" ht="20.399999999999999" x14ac:dyDescent="0.25">
      <c r="A22" s="6" t="s">
        <v>115</v>
      </c>
      <c r="B22" s="1" t="s">
        <v>116</v>
      </c>
      <c r="C22" s="49">
        <v>8069</v>
      </c>
      <c r="D22" s="49">
        <v>3400.2</v>
      </c>
      <c r="E22" s="50">
        <f t="shared" si="0"/>
        <v>42.139050687817573</v>
      </c>
      <c r="F22" s="45" t="s">
        <v>132</v>
      </c>
    </row>
    <row r="23" spans="1:6" x14ac:dyDescent="0.25">
      <c r="A23" s="6" t="s">
        <v>117</v>
      </c>
      <c r="B23" s="1" t="s">
        <v>118</v>
      </c>
      <c r="C23" s="49">
        <v>3560</v>
      </c>
      <c r="D23" s="49">
        <v>985.7</v>
      </c>
      <c r="E23" s="50">
        <f t="shared" si="0"/>
        <v>27.688202247191011</v>
      </c>
      <c r="F23" s="47" t="s">
        <v>148</v>
      </c>
    </row>
    <row r="24" spans="1:6" s="28" customFormat="1" x14ac:dyDescent="0.25">
      <c r="A24" s="29" t="s">
        <v>119</v>
      </c>
      <c r="B24" s="25" t="s">
        <v>120</v>
      </c>
      <c r="C24" s="30">
        <f>SUM(C25:C28)</f>
        <v>1422149.4000000001</v>
      </c>
      <c r="D24" s="30">
        <f>SUM(D25:D28)</f>
        <v>1180808.8</v>
      </c>
      <c r="E24" s="51">
        <f t="shared" si="0"/>
        <v>83.029870138819447</v>
      </c>
      <c r="F24" s="30"/>
    </row>
    <row r="25" spans="1:6" ht="30.6" x14ac:dyDescent="0.25">
      <c r="A25" s="6" t="s">
        <v>121</v>
      </c>
      <c r="B25" s="1" t="s">
        <v>122</v>
      </c>
      <c r="C25" s="49">
        <v>1406997.1</v>
      </c>
      <c r="D25" s="49">
        <v>1168477.8</v>
      </c>
      <c r="E25" s="50">
        <f t="shared" si="0"/>
        <v>83.047633857951794</v>
      </c>
      <c r="F25" s="5"/>
    </row>
    <row r="26" spans="1:6" ht="30.6" x14ac:dyDescent="0.25">
      <c r="A26" s="6" t="s">
        <v>123</v>
      </c>
      <c r="B26" s="1" t="s">
        <v>124</v>
      </c>
      <c r="C26" s="49">
        <v>15152.3</v>
      </c>
      <c r="D26" s="49">
        <v>15205.7</v>
      </c>
      <c r="E26" s="50">
        <f t="shared" si="0"/>
        <v>100.35242174455364</v>
      </c>
      <c r="F26" s="5"/>
    </row>
    <row r="27" spans="1:6" ht="51" x14ac:dyDescent="0.25">
      <c r="A27" s="6" t="s">
        <v>125</v>
      </c>
      <c r="B27" s="1" t="s">
        <v>126</v>
      </c>
      <c r="C27" s="49">
        <v>0</v>
      </c>
      <c r="D27" s="49">
        <v>6937.3</v>
      </c>
      <c r="E27" s="50"/>
      <c r="F27" s="5"/>
    </row>
    <row r="28" spans="1:6" ht="30.6" x14ac:dyDescent="0.25">
      <c r="A28" s="6" t="s">
        <v>127</v>
      </c>
      <c r="B28" s="1" t="s">
        <v>128</v>
      </c>
      <c r="C28" s="49">
        <v>0</v>
      </c>
      <c r="D28" s="49">
        <v>-9812</v>
      </c>
      <c r="E28" s="50"/>
      <c r="F28" s="5"/>
    </row>
    <row r="29" spans="1:6" s="28" customFormat="1" x14ac:dyDescent="0.25">
      <c r="A29" s="22" t="s">
        <v>141</v>
      </c>
      <c r="B29" s="31" t="s">
        <v>3</v>
      </c>
      <c r="C29" s="33">
        <f>C13+C24</f>
        <v>2138269.7000000002</v>
      </c>
      <c r="D29" s="33">
        <f>D13+D24</f>
        <v>1806295</v>
      </c>
      <c r="E29" s="26"/>
      <c r="F29" s="27"/>
    </row>
    <row r="30" spans="1:6" s="28" customFormat="1" x14ac:dyDescent="0.25">
      <c r="A30" s="37"/>
      <c r="B30" s="38"/>
      <c r="C30" s="39"/>
      <c r="D30" s="39"/>
      <c r="E30" s="40"/>
      <c r="F30" s="41"/>
    </row>
    <row r="31" spans="1:6" s="28" customFormat="1" x14ac:dyDescent="0.25">
      <c r="A31" s="37"/>
      <c r="B31" s="38"/>
      <c r="C31" s="39"/>
      <c r="D31" s="39"/>
      <c r="E31" s="40"/>
      <c r="F31" s="41"/>
    </row>
    <row r="33" spans="1:6" x14ac:dyDescent="0.25">
      <c r="A33" s="56" t="s">
        <v>144</v>
      </c>
      <c r="B33" s="56"/>
      <c r="C33" s="56"/>
      <c r="D33" s="56"/>
      <c r="E33" s="56"/>
      <c r="F33" s="56"/>
    </row>
    <row r="34" spans="1:6" ht="58.2" customHeight="1" x14ac:dyDescent="0.25">
      <c r="A34" s="12" t="s">
        <v>0</v>
      </c>
      <c r="B34" s="12" t="s">
        <v>7</v>
      </c>
      <c r="C34" s="13" t="s">
        <v>151</v>
      </c>
      <c r="D34" s="13" t="s">
        <v>156</v>
      </c>
      <c r="E34" s="14" t="s">
        <v>158</v>
      </c>
      <c r="F34" s="14" t="s">
        <v>130</v>
      </c>
    </row>
    <row r="35" spans="1:6" x14ac:dyDescent="0.25">
      <c r="A35" s="11">
        <v>1</v>
      </c>
      <c r="B35" s="11" t="s">
        <v>138</v>
      </c>
      <c r="C35" s="11" t="s">
        <v>139</v>
      </c>
      <c r="D35" s="11" t="s">
        <v>140</v>
      </c>
      <c r="E35" s="11" t="s">
        <v>131</v>
      </c>
      <c r="F35" s="10">
        <v>6</v>
      </c>
    </row>
    <row r="36" spans="1:6" s="28" customFormat="1" x14ac:dyDescent="0.25">
      <c r="A36" s="24" t="s">
        <v>8</v>
      </c>
      <c r="B36" s="32" t="s">
        <v>9</v>
      </c>
      <c r="C36" s="30">
        <f>SUM(C37:C44)</f>
        <v>166711</v>
      </c>
      <c r="D36" s="30">
        <f>SUM(D37:D44)</f>
        <v>115296.6</v>
      </c>
      <c r="E36" s="26">
        <f>D36*100/C36</f>
        <v>69.159563556094085</v>
      </c>
      <c r="F36" s="30"/>
    </row>
    <row r="37" spans="1:6" ht="30.6" x14ac:dyDescent="0.25">
      <c r="A37" s="21" t="s">
        <v>10</v>
      </c>
      <c r="B37" s="7" t="s">
        <v>11</v>
      </c>
      <c r="C37" s="5">
        <v>4512.2</v>
      </c>
      <c r="D37" s="5">
        <v>3190.1</v>
      </c>
      <c r="E37" s="15">
        <f t="shared" ref="E37:E83" si="1">D37*100/C37</f>
        <v>70.699437081689638</v>
      </c>
      <c r="F37" s="5"/>
    </row>
    <row r="38" spans="1:6" ht="40.799999999999997" x14ac:dyDescent="0.25">
      <c r="A38" s="21" t="s">
        <v>12</v>
      </c>
      <c r="B38" s="7" t="s">
        <v>13</v>
      </c>
      <c r="C38" s="5">
        <v>14355.8</v>
      </c>
      <c r="D38" s="5">
        <v>10032.700000000001</v>
      </c>
      <c r="E38" s="15">
        <f t="shared" si="1"/>
        <v>69.886039092213608</v>
      </c>
      <c r="F38" s="5"/>
    </row>
    <row r="39" spans="1:6" ht="40.799999999999997" x14ac:dyDescent="0.25">
      <c r="A39" s="21" t="s">
        <v>14</v>
      </c>
      <c r="B39" s="7" t="s">
        <v>15</v>
      </c>
      <c r="C39" s="5">
        <v>42142.2</v>
      </c>
      <c r="D39" s="5">
        <v>30910.799999999999</v>
      </c>
      <c r="E39" s="15">
        <f t="shared" si="1"/>
        <v>73.348804761023402</v>
      </c>
      <c r="F39" s="5"/>
    </row>
    <row r="40" spans="1:6" x14ac:dyDescent="0.25">
      <c r="A40" s="21" t="s">
        <v>16</v>
      </c>
      <c r="B40" s="7" t="s">
        <v>17</v>
      </c>
      <c r="C40" s="5">
        <v>66.900000000000006</v>
      </c>
      <c r="D40" s="5">
        <v>66.900000000000006</v>
      </c>
      <c r="E40" s="15">
        <f t="shared" si="1"/>
        <v>100</v>
      </c>
      <c r="F40" s="44"/>
    </row>
    <row r="41" spans="1:6" ht="30.6" x14ac:dyDescent="0.25">
      <c r="A41" s="21" t="s">
        <v>18</v>
      </c>
      <c r="B41" s="7" t="s">
        <v>19</v>
      </c>
      <c r="C41" s="5">
        <v>16103.1</v>
      </c>
      <c r="D41" s="5">
        <v>13057.9</v>
      </c>
      <c r="E41" s="15">
        <f t="shared" si="1"/>
        <v>81.089355465717773</v>
      </c>
      <c r="F41" s="5"/>
    </row>
    <row r="42" spans="1:6" x14ac:dyDescent="0.25">
      <c r="A42" s="21" t="s">
        <v>152</v>
      </c>
      <c r="B42" s="7" t="s">
        <v>153</v>
      </c>
      <c r="C42" s="5">
        <v>210.5</v>
      </c>
      <c r="D42" s="5">
        <v>210.5</v>
      </c>
      <c r="E42" s="15">
        <f t="shared" si="1"/>
        <v>100</v>
      </c>
      <c r="F42" s="55"/>
    </row>
    <row r="43" spans="1:6" x14ac:dyDescent="0.25">
      <c r="A43" s="21" t="s">
        <v>20</v>
      </c>
      <c r="B43" s="7" t="s">
        <v>21</v>
      </c>
      <c r="C43" s="5">
        <v>3592.3</v>
      </c>
      <c r="D43" s="5">
        <v>0</v>
      </c>
      <c r="E43" s="15">
        <f t="shared" si="1"/>
        <v>0</v>
      </c>
      <c r="F43" s="44" t="s">
        <v>147</v>
      </c>
    </row>
    <row r="44" spans="1:6" x14ac:dyDescent="0.25">
      <c r="A44" s="6" t="s">
        <v>149</v>
      </c>
      <c r="B44" s="7" t="s">
        <v>150</v>
      </c>
      <c r="C44" s="5">
        <v>85728</v>
      </c>
      <c r="D44" s="5">
        <v>57827.7</v>
      </c>
      <c r="E44" s="15">
        <f t="shared" si="1"/>
        <v>67.454857222844339</v>
      </c>
      <c r="F44" s="44"/>
    </row>
    <row r="45" spans="1:6" s="28" customFormat="1" x14ac:dyDescent="0.25">
      <c r="A45" s="24" t="s">
        <v>22</v>
      </c>
      <c r="B45" s="32" t="s">
        <v>23</v>
      </c>
      <c r="C45" s="30">
        <f>C46</f>
        <v>2907.6</v>
      </c>
      <c r="D45" s="30">
        <f>D46</f>
        <v>2180.6999999999998</v>
      </c>
      <c r="E45" s="26">
        <f t="shared" si="1"/>
        <v>74.999999999999986</v>
      </c>
      <c r="F45" s="30"/>
    </row>
    <row r="46" spans="1:6" x14ac:dyDescent="0.25">
      <c r="A46" s="21" t="s">
        <v>24</v>
      </c>
      <c r="B46" s="7" t="s">
        <v>25</v>
      </c>
      <c r="C46" s="5">
        <v>2907.6</v>
      </c>
      <c r="D46" s="5">
        <v>2180.6999999999998</v>
      </c>
      <c r="E46" s="15">
        <f t="shared" si="1"/>
        <v>74.999999999999986</v>
      </c>
      <c r="F46" s="5"/>
    </row>
    <row r="47" spans="1:6" s="28" customFormat="1" ht="20.399999999999999" x14ac:dyDescent="0.25">
      <c r="A47" s="24" t="s">
        <v>26</v>
      </c>
      <c r="B47" s="32" t="s">
        <v>27</v>
      </c>
      <c r="C47" s="30">
        <f>C48+C49+C50</f>
        <v>12451.3</v>
      </c>
      <c r="D47" s="30">
        <f>D48+D49+D50</f>
        <v>9611.7000000000007</v>
      </c>
      <c r="E47" s="26">
        <f t="shared" si="1"/>
        <v>77.194349184422521</v>
      </c>
      <c r="F47" s="30"/>
    </row>
    <row r="48" spans="1:6" x14ac:dyDescent="0.25">
      <c r="A48" s="21" t="s">
        <v>28</v>
      </c>
      <c r="B48" s="7" t="s">
        <v>29</v>
      </c>
      <c r="C48" s="5">
        <v>21.2</v>
      </c>
      <c r="D48" s="5">
        <v>14.2</v>
      </c>
      <c r="E48" s="15">
        <f t="shared" si="1"/>
        <v>66.981132075471706</v>
      </c>
      <c r="F48" s="44"/>
    </row>
    <row r="49" spans="1:6" ht="30.6" x14ac:dyDescent="0.25">
      <c r="A49" s="21" t="s">
        <v>30</v>
      </c>
      <c r="B49" s="7" t="s">
        <v>31</v>
      </c>
      <c r="C49" s="5">
        <v>6070.6</v>
      </c>
      <c r="D49" s="5">
        <v>4293.3</v>
      </c>
      <c r="E49" s="15">
        <f t="shared" si="1"/>
        <v>70.722828056534766</v>
      </c>
      <c r="F49" s="44"/>
    </row>
    <row r="50" spans="1:6" ht="28.8" customHeight="1" x14ac:dyDescent="0.25">
      <c r="A50" s="21" t="s">
        <v>32</v>
      </c>
      <c r="B50" s="7" t="s">
        <v>33</v>
      </c>
      <c r="C50" s="5">
        <v>6359.5</v>
      </c>
      <c r="D50" s="5">
        <v>5304.2</v>
      </c>
      <c r="E50" s="15">
        <f t="shared" si="1"/>
        <v>83.405928139004644</v>
      </c>
      <c r="F50" s="5"/>
    </row>
    <row r="51" spans="1:6" s="28" customFormat="1" x14ac:dyDescent="0.25">
      <c r="A51" s="24" t="s">
        <v>34</v>
      </c>
      <c r="B51" s="32" t="s">
        <v>35</v>
      </c>
      <c r="C51" s="30">
        <f>SUM(C52:C55)</f>
        <v>61875.8</v>
      </c>
      <c r="D51" s="30">
        <f>SUM(D52:D55)</f>
        <v>18302.7</v>
      </c>
      <c r="E51" s="26">
        <f t="shared" si="1"/>
        <v>29.579738767013922</v>
      </c>
      <c r="F51" s="30"/>
    </row>
    <row r="52" spans="1:6" x14ac:dyDescent="0.25">
      <c r="A52" s="21" t="s">
        <v>36</v>
      </c>
      <c r="B52" s="7" t="s">
        <v>37</v>
      </c>
      <c r="C52" s="5">
        <v>1082.3</v>
      </c>
      <c r="D52" s="5">
        <v>717.1</v>
      </c>
      <c r="E52" s="15">
        <f t="shared" si="1"/>
        <v>66.2570451815578</v>
      </c>
      <c r="F52" s="44"/>
    </row>
    <row r="53" spans="1:6" ht="21" x14ac:dyDescent="0.25">
      <c r="A53" s="21" t="s">
        <v>38</v>
      </c>
      <c r="B53" s="7" t="s">
        <v>39</v>
      </c>
      <c r="C53" s="5">
        <v>681.2</v>
      </c>
      <c r="D53" s="5">
        <v>0</v>
      </c>
      <c r="E53" s="15">
        <f t="shared" si="1"/>
        <v>0</v>
      </c>
      <c r="F53" s="44" t="s">
        <v>146</v>
      </c>
    </row>
    <row r="54" spans="1:6" ht="21" x14ac:dyDescent="0.25">
      <c r="A54" s="21" t="s">
        <v>40</v>
      </c>
      <c r="B54" s="7" t="s">
        <v>41</v>
      </c>
      <c r="C54" s="5">
        <v>46107.6</v>
      </c>
      <c r="D54" s="5">
        <v>11363.1</v>
      </c>
      <c r="E54" s="15">
        <f t="shared" si="1"/>
        <v>24.64474403352159</v>
      </c>
      <c r="F54" s="44" t="s">
        <v>146</v>
      </c>
    </row>
    <row r="55" spans="1:6" ht="21" x14ac:dyDescent="0.25">
      <c r="A55" s="21" t="s">
        <v>42</v>
      </c>
      <c r="B55" s="7" t="s">
        <v>43</v>
      </c>
      <c r="C55" s="5">
        <v>14004.7</v>
      </c>
      <c r="D55" s="5">
        <v>6222.5</v>
      </c>
      <c r="E55" s="15">
        <f t="shared" si="1"/>
        <v>44.431512278020946</v>
      </c>
      <c r="F55" s="44" t="s">
        <v>146</v>
      </c>
    </row>
    <row r="56" spans="1:6" s="28" customFormat="1" x14ac:dyDescent="0.25">
      <c r="A56" s="24" t="s">
        <v>44</v>
      </c>
      <c r="B56" s="32" t="s">
        <v>45</v>
      </c>
      <c r="C56" s="30">
        <f>SUM(C57:C59)</f>
        <v>66110.799999999988</v>
      </c>
      <c r="D56" s="30">
        <f>SUM(D57:D59)</f>
        <v>46759.599999999991</v>
      </c>
      <c r="E56" s="26">
        <f t="shared" si="1"/>
        <v>70.729139565698802</v>
      </c>
      <c r="F56" s="30"/>
    </row>
    <row r="57" spans="1:6" x14ac:dyDescent="0.25">
      <c r="A57" s="21" t="s">
        <v>46</v>
      </c>
      <c r="B57" s="7" t="s">
        <v>47</v>
      </c>
      <c r="C57" s="5">
        <v>41615</v>
      </c>
      <c r="D57" s="5">
        <v>34386.699999999997</v>
      </c>
      <c r="E57" s="15">
        <f t="shared" si="1"/>
        <v>82.630541871921167</v>
      </c>
    </row>
    <row r="58" spans="1:6" x14ac:dyDescent="0.25">
      <c r="A58" s="21" t="s">
        <v>154</v>
      </c>
      <c r="B58" s="7" t="s">
        <v>159</v>
      </c>
      <c r="C58" s="5">
        <v>154.19999999999999</v>
      </c>
      <c r="D58" s="5">
        <v>154.19999999999999</v>
      </c>
      <c r="E58" s="15">
        <f t="shared" si="1"/>
        <v>100</v>
      </c>
      <c r="F58" s="44"/>
    </row>
    <row r="59" spans="1:6" ht="21" x14ac:dyDescent="0.25">
      <c r="A59" s="21" t="s">
        <v>48</v>
      </c>
      <c r="B59" s="7" t="s">
        <v>49</v>
      </c>
      <c r="C59" s="5">
        <v>24341.599999999999</v>
      </c>
      <c r="D59" s="5">
        <v>12218.7</v>
      </c>
      <c r="E59" s="15">
        <f t="shared" si="1"/>
        <v>50.1967824629441</v>
      </c>
      <c r="F59" s="44" t="s">
        <v>146</v>
      </c>
    </row>
    <row r="60" spans="1:6" s="28" customFormat="1" x14ac:dyDescent="0.25">
      <c r="A60" s="24" t="s">
        <v>50</v>
      </c>
      <c r="B60" s="32" t="s">
        <v>51</v>
      </c>
      <c r="C60" s="30">
        <f>C61</f>
        <v>774</v>
      </c>
      <c r="D60" s="30">
        <f>D61</f>
        <v>774</v>
      </c>
      <c r="E60" s="26">
        <f t="shared" si="1"/>
        <v>100</v>
      </c>
      <c r="F60" s="30"/>
    </row>
    <row r="61" spans="1:6" ht="20.399999999999999" x14ac:dyDescent="0.25">
      <c r="A61" s="21" t="s">
        <v>52</v>
      </c>
      <c r="B61" s="7" t="s">
        <v>53</v>
      </c>
      <c r="C61" s="5">
        <v>774</v>
      </c>
      <c r="D61" s="5">
        <v>774</v>
      </c>
      <c r="E61" s="15">
        <f t="shared" si="1"/>
        <v>100</v>
      </c>
      <c r="F61" s="44"/>
    </row>
    <row r="62" spans="1:6" s="28" customFormat="1" x14ac:dyDescent="0.25">
      <c r="A62" s="24" t="s">
        <v>54</v>
      </c>
      <c r="B62" s="32" t="s">
        <v>55</v>
      </c>
      <c r="C62" s="30">
        <f>SUM(C63:C67)</f>
        <v>1565675.9</v>
      </c>
      <c r="D62" s="30">
        <f>SUM(D63:D67)</f>
        <v>1251184.2</v>
      </c>
      <c r="E62" s="26">
        <f t="shared" si="1"/>
        <v>79.913358824773383</v>
      </c>
      <c r="F62" s="30"/>
    </row>
    <row r="63" spans="1:6" x14ac:dyDescent="0.25">
      <c r="A63" s="21" t="s">
        <v>56</v>
      </c>
      <c r="B63" s="7" t="s">
        <v>57</v>
      </c>
      <c r="C63" s="5">
        <v>551956.1</v>
      </c>
      <c r="D63" s="5">
        <v>450890.5</v>
      </c>
      <c r="E63" s="15">
        <f t="shared" si="1"/>
        <v>81.689558281899593</v>
      </c>
      <c r="F63" s="5"/>
    </row>
    <row r="64" spans="1:6" x14ac:dyDescent="0.25">
      <c r="A64" s="21" t="s">
        <v>58</v>
      </c>
      <c r="B64" s="7" t="s">
        <v>59</v>
      </c>
      <c r="C64" s="5">
        <v>779806.7</v>
      </c>
      <c r="D64" s="5">
        <v>622065.4</v>
      </c>
      <c r="E64" s="15">
        <f t="shared" si="1"/>
        <v>79.771743433340603</v>
      </c>
      <c r="F64" s="5"/>
    </row>
    <row r="65" spans="1:6" x14ac:dyDescent="0.25">
      <c r="A65" s="21" t="s">
        <v>60</v>
      </c>
      <c r="B65" s="7" t="s">
        <v>61</v>
      </c>
      <c r="C65" s="5">
        <v>73605.600000000006</v>
      </c>
      <c r="D65" s="5">
        <v>63222.3</v>
      </c>
      <c r="E65" s="15">
        <f t="shared" si="1"/>
        <v>85.893328768463263</v>
      </c>
      <c r="F65" s="5"/>
    </row>
    <row r="66" spans="1:6" x14ac:dyDescent="0.25">
      <c r="A66" s="21" t="s">
        <v>62</v>
      </c>
      <c r="B66" s="7" t="s">
        <v>63</v>
      </c>
      <c r="C66" s="5">
        <v>47741.9</v>
      </c>
      <c r="D66" s="5">
        <v>37679.4</v>
      </c>
      <c r="E66" s="15">
        <f t="shared" si="1"/>
        <v>78.923126226647867</v>
      </c>
      <c r="F66" s="5"/>
    </row>
    <row r="67" spans="1:6" x14ac:dyDescent="0.25">
      <c r="A67" s="21" t="s">
        <v>64</v>
      </c>
      <c r="B67" s="7" t="s">
        <v>65</v>
      </c>
      <c r="C67" s="5">
        <v>112565.6</v>
      </c>
      <c r="D67" s="5">
        <v>77326.600000000006</v>
      </c>
      <c r="E67" s="15">
        <f t="shared" si="1"/>
        <v>68.694698913344752</v>
      </c>
      <c r="F67" s="5"/>
    </row>
    <row r="68" spans="1:6" s="28" customFormat="1" x14ac:dyDescent="0.25">
      <c r="A68" s="24" t="s">
        <v>66</v>
      </c>
      <c r="B68" s="32" t="s">
        <v>67</v>
      </c>
      <c r="C68" s="30">
        <f>C69</f>
        <v>144345.5</v>
      </c>
      <c r="D68" s="30">
        <f>D69</f>
        <v>119985.3</v>
      </c>
      <c r="E68" s="26">
        <f t="shared" si="1"/>
        <v>83.123685878673044</v>
      </c>
      <c r="F68" s="30"/>
    </row>
    <row r="69" spans="1:6" x14ac:dyDescent="0.25">
      <c r="A69" s="21" t="s">
        <v>68</v>
      </c>
      <c r="B69" s="7" t="s">
        <v>69</v>
      </c>
      <c r="C69" s="5">
        <v>144345.5</v>
      </c>
      <c r="D69" s="5">
        <v>119985.3</v>
      </c>
      <c r="E69" s="15">
        <f t="shared" si="1"/>
        <v>83.123685878673044</v>
      </c>
      <c r="F69" s="5"/>
    </row>
    <row r="70" spans="1:6" s="28" customFormat="1" x14ac:dyDescent="0.25">
      <c r="A70" s="24" t="s">
        <v>70</v>
      </c>
      <c r="B70" s="32" t="s">
        <v>71</v>
      </c>
      <c r="C70" s="30">
        <f>C71</f>
        <v>1336.6</v>
      </c>
      <c r="D70" s="30">
        <f>D71</f>
        <v>949.9</v>
      </c>
      <c r="E70" s="26">
        <f t="shared" si="1"/>
        <v>71.068382462965744</v>
      </c>
      <c r="F70" s="30"/>
    </row>
    <row r="71" spans="1:6" ht="21" x14ac:dyDescent="0.25">
      <c r="A71" s="21" t="s">
        <v>72</v>
      </c>
      <c r="B71" s="7" t="s">
        <v>73</v>
      </c>
      <c r="C71" s="5">
        <v>1336.6</v>
      </c>
      <c r="D71" s="5">
        <v>949.9</v>
      </c>
      <c r="E71" s="15">
        <f t="shared" si="1"/>
        <v>71.068382462965744</v>
      </c>
      <c r="F71" s="44" t="s">
        <v>146</v>
      </c>
    </row>
    <row r="72" spans="1:6" s="28" customFormat="1" x14ac:dyDescent="0.25">
      <c r="A72" s="24" t="s">
        <v>74</v>
      </c>
      <c r="B72" s="32" t="s">
        <v>75</v>
      </c>
      <c r="C72" s="30">
        <f>SUM(C73:C76)</f>
        <v>68489.7</v>
      </c>
      <c r="D72" s="30">
        <f>SUM(D73:D76)</f>
        <v>30102.9</v>
      </c>
      <c r="E72" s="26">
        <f t="shared" si="1"/>
        <v>43.952448324346584</v>
      </c>
      <c r="F72" s="30"/>
    </row>
    <row r="73" spans="1:6" ht="17.399999999999999" customHeight="1" x14ac:dyDescent="0.25">
      <c r="A73" s="21" t="s">
        <v>76</v>
      </c>
      <c r="B73" s="7" t="s">
        <v>77</v>
      </c>
      <c r="C73" s="5">
        <v>759</v>
      </c>
      <c r="D73" s="5">
        <v>326.3</v>
      </c>
      <c r="E73" s="15">
        <f t="shared" si="1"/>
        <v>42.990777338603422</v>
      </c>
      <c r="F73" s="44" t="s">
        <v>147</v>
      </c>
    </row>
    <row r="74" spans="1:6" ht="17.399999999999999" customHeight="1" x14ac:dyDescent="0.25">
      <c r="A74" s="21" t="s">
        <v>78</v>
      </c>
      <c r="B74" s="7" t="s">
        <v>79</v>
      </c>
      <c r="C74" s="5">
        <v>14471.8</v>
      </c>
      <c r="D74" s="5">
        <v>1118.4000000000001</v>
      </c>
      <c r="E74" s="15">
        <f t="shared" si="1"/>
        <v>7.7281333351759987</v>
      </c>
      <c r="F74" s="44" t="s">
        <v>147</v>
      </c>
    </row>
    <row r="75" spans="1:6" ht="17.399999999999999" customHeight="1" x14ac:dyDescent="0.25">
      <c r="A75" s="21" t="s">
        <v>80</v>
      </c>
      <c r="B75" s="7" t="s">
        <v>81</v>
      </c>
      <c r="C75" s="5">
        <v>50367.199999999997</v>
      </c>
      <c r="D75" s="5">
        <v>26429</v>
      </c>
      <c r="E75" s="15">
        <f t="shared" si="1"/>
        <v>52.472640925046463</v>
      </c>
      <c r="F75" s="44" t="s">
        <v>147</v>
      </c>
    </row>
    <row r="76" spans="1:6" ht="17.399999999999999" customHeight="1" x14ac:dyDescent="0.25">
      <c r="A76" s="21" t="s">
        <v>82</v>
      </c>
      <c r="B76" s="7" t="s">
        <v>83</v>
      </c>
      <c r="C76" s="5">
        <v>2891.7</v>
      </c>
      <c r="D76" s="5">
        <v>2229.1999999999998</v>
      </c>
      <c r="E76" s="15">
        <f t="shared" si="1"/>
        <v>77.089601272607808</v>
      </c>
      <c r="F76" s="44"/>
    </row>
    <row r="77" spans="1:6" s="28" customFormat="1" ht="20.399999999999999" customHeight="1" x14ac:dyDescent="0.25">
      <c r="A77" s="24" t="s">
        <v>84</v>
      </c>
      <c r="B77" s="32" t="s">
        <v>85</v>
      </c>
      <c r="C77" s="30">
        <f>C78+C79+C80</f>
        <v>124632.4</v>
      </c>
      <c r="D77" s="30">
        <f>D78+D79+D80</f>
        <v>107342.1</v>
      </c>
      <c r="E77" s="26">
        <f t="shared" si="1"/>
        <v>86.126962170350566</v>
      </c>
      <c r="F77" s="30"/>
    </row>
    <row r="78" spans="1:6" ht="21" customHeight="1" x14ac:dyDescent="0.25">
      <c r="A78" s="21" t="s">
        <v>86</v>
      </c>
      <c r="B78" s="7" t="s">
        <v>87</v>
      </c>
      <c r="C78" s="5">
        <v>73618.399999999994</v>
      </c>
      <c r="D78" s="5">
        <v>73618.399999999994</v>
      </c>
      <c r="E78" s="15">
        <f t="shared" si="1"/>
        <v>100</v>
      </c>
      <c r="F78" s="5"/>
    </row>
    <row r="79" spans="1:6" ht="21" customHeight="1" x14ac:dyDescent="0.25">
      <c r="A79" s="21" t="s">
        <v>88</v>
      </c>
      <c r="B79" s="7" t="s">
        <v>89</v>
      </c>
      <c r="C79" s="5">
        <v>1070.5</v>
      </c>
      <c r="D79" s="5">
        <v>967.1</v>
      </c>
      <c r="E79" s="15">
        <f t="shared" si="1"/>
        <v>90.340962167211586</v>
      </c>
      <c r="F79" s="5"/>
    </row>
    <row r="80" spans="1:6" ht="21" customHeight="1" x14ac:dyDescent="0.25">
      <c r="A80" s="21" t="s">
        <v>161</v>
      </c>
      <c r="B80" s="7" t="s">
        <v>160</v>
      </c>
      <c r="C80" s="5">
        <v>49943.5</v>
      </c>
      <c r="D80" s="5">
        <v>32756.6</v>
      </c>
      <c r="E80" s="15">
        <f t="shared" si="1"/>
        <v>65.587313664440813</v>
      </c>
      <c r="F80" s="5"/>
    </row>
    <row r="81" spans="1:6" s="28" customFormat="1" ht="30.6" x14ac:dyDescent="0.25">
      <c r="A81" s="24" t="s">
        <v>90</v>
      </c>
      <c r="B81" s="32" t="s">
        <v>91</v>
      </c>
      <c r="C81" s="30">
        <f>C82+C83</f>
        <v>70613.399999999994</v>
      </c>
      <c r="D81" s="30">
        <f>D82+D83</f>
        <v>56327.199999999997</v>
      </c>
      <c r="E81" s="26">
        <f t="shared" si="1"/>
        <v>79.768429221649157</v>
      </c>
      <c r="F81" s="30"/>
    </row>
    <row r="82" spans="1:6" ht="30.6" x14ac:dyDescent="0.25">
      <c r="A82" s="21" t="s">
        <v>92</v>
      </c>
      <c r="B82" s="7" t="s">
        <v>93</v>
      </c>
      <c r="C82" s="5">
        <v>45604.7</v>
      </c>
      <c r="D82" s="5">
        <v>36480</v>
      </c>
      <c r="E82" s="15">
        <f t="shared" si="1"/>
        <v>79.991755235754212</v>
      </c>
      <c r="F82" s="5"/>
    </row>
    <row r="83" spans="1:6" ht="20.399999999999999" x14ac:dyDescent="0.25">
      <c r="A83" s="21" t="s">
        <v>94</v>
      </c>
      <c r="B83" s="7" t="s">
        <v>95</v>
      </c>
      <c r="C83" s="5">
        <v>25008.7</v>
      </c>
      <c r="D83" s="5">
        <v>19847.2</v>
      </c>
      <c r="E83" s="15">
        <f t="shared" si="1"/>
        <v>79.361182308556621</v>
      </c>
      <c r="F83" s="44"/>
    </row>
    <row r="84" spans="1:6" s="28" customFormat="1" x14ac:dyDescent="0.25">
      <c r="A84" s="31" t="s">
        <v>141</v>
      </c>
      <c r="B84" s="31" t="s">
        <v>3</v>
      </c>
      <c r="C84" s="33">
        <f>C36+C45+C47+C51+C56+C60+C62+C68+C70+C72+C77+C81</f>
        <v>2285924</v>
      </c>
      <c r="D84" s="33">
        <f>D36+D45+D47+D51+D56+D60+D62+D68+D70+D72+D77+D81</f>
        <v>1758816.9</v>
      </c>
      <c r="E84" s="33"/>
      <c r="F84" s="33"/>
    </row>
    <row r="85" spans="1:6" s="28" customFormat="1" x14ac:dyDescent="0.25">
      <c r="A85" s="38"/>
      <c r="B85" s="38"/>
      <c r="C85" s="39"/>
      <c r="D85" s="39"/>
      <c r="E85" s="42"/>
      <c r="F85" s="42"/>
    </row>
    <row r="88" spans="1:6" x14ac:dyDescent="0.25">
      <c r="A88" s="56" t="s">
        <v>1</v>
      </c>
      <c r="B88" s="56"/>
      <c r="C88" s="56"/>
      <c r="D88" s="56"/>
    </row>
    <row r="89" spans="1:6" ht="50.4" customHeight="1" x14ac:dyDescent="0.25">
      <c r="A89" s="22" t="s">
        <v>0</v>
      </c>
      <c r="B89" s="22" t="s">
        <v>2</v>
      </c>
      <c r="C89" s="13" t="s">
        <v>151</v>
      </c>
      <c r="D89" s="13" t="s">
        <v>156</v>
      </c>
      <c r="E89" s="14" t="s">
        <v>129</v>
      </c>
      <c r="F89" s="14" t="s">
        <v>130</v>
      </c>
    </row>
    <row r="90" spans="1:6" x14ac:dyDescent="0.25">
      <c r="A90" s="11">
        <v>1</v>
      </c>
      <c r="B90" s="11" t="s">
        <v>138</v>
      </c>
      <c r="C90" s="11" t="s">
        <v>139</v>
      </c>
      <c r="D90" s="11" t="s">
        <v>140</v>
      </c>
      <c r="E90" s="11" t="s">
        <v>131</v>
      </c>
      <c r="F90" s="10">
        <v>6</v>
      </c>
    </row>
    <row r="91" spans="1:6" ht="19.2" customHeight="1" x14ac:dyDescent="0.25">
      <c r="A91" s="43" t="s">
        <v>4</v>
      </c>
      <c r="B91" s="31" t="s">
        <v>6</v>
      </c>
      <c r="C91" s="53">
        <f>C92</f>
        <v>147654.29999999981</v>
      </c>
      <c r="D91" s="53">
        <f>D92</f>
        <v>-47478.100000000093</v>
      </c>
      <c r="E91" s="36" t="s">
        <v>142</v>
      </c>
      <c r="F91" s="23"/>
    </row>
    <row r="92" spans="1:6" ht="19.2" customHeight="1" x14ac:dyDescent="0.25">
      <c r="A92" s="8" t="s">
        <v>145</v>
      </c>
      <c r="B92" s="11" t="s">
        <v>5</v>
      </c>
      <c r="C92" s="52">
        <f>C84-C29</f>
        <v>147654.29999999981</v>
      </c>
      <c r="D92" s="52">
        <f>D84-D29</f>
        <v>-47478.100000000093</v>
      </c>
      <c r="E92" s="35" t="s">
        <v>142</v>
      </c>
      <c r="F92" s="23"/>
    </row>
    <row r="93" spans="1:6" ht="19.2" customHeight="1" x14ac:dyDescent="0.25">
      <c r="A93" s="31" t="s">
        <v>141</v>
      </c>
      <c r="B93" s="31" t="s">
        <v>3</v>
      </c>
      <c r="C93" s="53">
        <f>C92</f>
        <v>147654.29999999981</v>
      </c>
      <c r="D93" s="53">
        <f>D92</f>
        <v>-47478.100000000093</v>
      </c>
      <c r="E93" s="36" t="s">
        <v>142</v>
      </c>
      <c r="F93" s="34"/>
    </row>
  </sheetData>
  <mergeCells count="9">
    <mergeCell ref="A88:D88"/>
    <mergeCell ref="A7:B7"/>
    <mergeCell ref="A33:F33"/>
    <mergeCell ref="C1:D1"/>
    <mergeCell ref="E1:F1"/>
    <mergeCell ref="C2:D2"/>
    <mergeCell ref="A3:F3"/>
    <mergeCell ref="A4:F4"/>
    <mergeCell ref="A10:F10"/>
  </mergeCells>
  <printOptions horizontalCentered="1"/>
  <pageMargins left="0.39370078740157483" right="0.39370078740157483" top="0.78740157480314965" bottom="0.39370078740157483" header="0" footer="0"/>
  <pageSetup paperSize="9" scale="95" orientation="landscape" horizontalDpi="300" verticalDpi="300" r:id="rId1"/>
  <headerFooter alignWithMargins="0">
    <oddFooter>&amp;R</oddFooter>
  </headerFooter>
  <rowBreaks count="1" manualBreakCount="1">
    <brk id="7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01.07.2022 г</vt:lpstr>
      <vt:lpstr>'на 01.07.2022 г'!Заголовки_для_печати</vt:lpstr>
      <vt:lpstr>'на 01.07.2022 г'!Область_печати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��� "��� ����" (�.������)</dc:creator>
  <cp:lastModifiedBy>raifo5</cp:lastModifiedBy>
  <cp:lastPrinted>2023-10-26T13:13:13Z</cp:lastPrinted>
  <dcterms:created xsi:type="dcterms:W3CDTF">2005-02-01T12:32:18Z</dcterms:created>
  <dcterms:modified xsi:type="dcterms:W3CDTF">2023-10-26T13:13:14Z</dcterms:modified>
</cp:coreProperties>
</file>